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ro.DESKTOP-2BGIF8V\Desktop\меню\"/>
    </mc:Choice>
  </mc:AlternateContent>
  <xr:revisionPtr revIDLastSave="0" documentId="8_{1AEEB38D-9BCB-42BB-B2A0-142BA224EDFF}" xr6:coauthVersionLast="47" xr6:coauthVersionMax="47" xr10:uidLastSave="{00000000-0000-0000-0000-000000000000}"/>
  <bookViews>
    <workbookView xWindow="-120" yWindow="-120" windowWidth="29040" windowHeight="15840" xr2:uid="{F0BBEF7C-A43E-49DC-B34B-F29A9D2D0D13}"/>
  </bookViews>
  <sheets>
    <sheet name="дети с овз ср.зв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38" i="1" s="1"/>
  <c r="E11" i="1"/>
  <c r="E38" i="1" s="1"/>
  <c r="E39" i="1" s="1"/>
  <c r="F11" i="1"/>
  <c r="G11" i="1"/>
  <c r="H11" i="1"/>
  <c r="H38" i="1" s="1"/>
  <c r="I11" i="1"/>
  <c r="J11" i="1"/>
  <c r="J21" i="1" s="1"/>
  <c r="K11" i="1"/>
  <c r="K38" i="1" s="1"/>
  <c r="K39" i="1" s="1"/>
  <c r="L11" i="1"/>
  <c r="L38" i="1" s="1"/>
  <c r="M11" i="1"/>
  <c r="M38" i="1" s="1"/>
  <c r="M39" i="1" s="1"/>
  <c r="D20" i="1"/>
  <c r="E20" i="1"/>
  <c r="F20" i="1"/>
  <c r="F21" i="1" s="1"/>
  <c r="G20" i="1"/>
  <c r="H20" i="1"/>
  <c r="I20" i="1"/>
  <c r="I21" i="1" s="1"/>
  <c r="J20" i="1"/>
  <c r="K20" i="1"/>
  <c r="L20" i="1"/>
  <c r="M20" i="1"/>
  <c r="D21" i="1"/>
  <c r="E21" i="1"/>
  <c r="G21" i="1"/>
  <c r="G22" i="1" s="1"/>
  <c r="H21" i="1"/>
  <c r="H22" i="1" s="1"/>
  <c r="L21" i="1"/>
  <c r="M21" i="1"/>
  <c r="D26" i="1"/>
  <c r="E26" i="1"/>
  <c r="F26" i="1"/>
  <c r="G26" i="1"/>
  <c r="H26" i="1"/>
  <c r="I26" i="1"/>
  <c r="J26" i="1"/>
  <c r="K26" i="1"/>
  <c r="L26" i="1"/>
  <c r="M26" i="1"/>
  <c r="F38" i="1"/>
  <c r="F39" i="1" s="1"/>
  <c r="G38" i="1"/>
  <c r="I38" i="1"/>
  <c r="I39" i="1" s="1"/>
  <c r="J38" i="1"/>
  <c r="J39" i="1" s="1"/>
  <c r="G39" i="1"/>
  <c r="D49" i="1"/>
  <c r="E49" i="1"/>
  <c r="E77" i="1" s="1"/>
  <c r="E78" i="1" s="1"/>
  <c r="F49" i="1"/>
  <c r="F77" i="1" s="1"/>
  <c r="F78" i="1" s="1"/>
  <c r="G49" i="1"/>
  <c r="G77" i="1" s="1"/>
  <c r="G78" i="1" s="1"/>
  <c r="H49" i="1"/>
  <c r="I49" i="1"/>
  <c r="J49" i="1"/>
  <c r="J77" i="1" s="1"/>
  <c r="K49" i="1"/>
  <c r="L49" i="1"/>
  <c r="M49" i="1"/>
  <c r="M77" i="1" s="1"/>
  <c r="M78" i="1" s="1"/>
  <c r="D58" i="1"/>
  <c r="D59" i="1" s="1"/>
  <c r="E58" i="1"/>
  <c r="F58" i="1"/>
  <c r="G58" i="1"/>
  <c r="H58" i="1"/>
  <c r="H77" i="1" s="1"/>
  <c r="H78" i="1" s="1"/>
  <c r="I58" i="1"/>
  <c r="J58" i="1"/>
  <c r="K58" i="1"/>
  <c r="K59" i="1" s="1"/>
  <c r="L58" i="1"/>
  <c r="L59" i="1" s="1"/>
  <c r="M58" i="1"/>
  <c r="F59" i="1"/>
  <c r="F60" i="1" s="1"/>
  <c r="G59" i="1"/>
  <c r="I59" i="1"/>
  <c r="J59" i="1"/>
  <c r="J60" i="1" s="1"/>
  <c r="G60" i="1"/>
  <c r="D64" i="1"/>
  <c r="E64" i="1"/>
  <c r="F64" i="1"/>
  <c r="G64" i="1"/>
  <c r="H64" i="1"/>
  <c r="I64" i="1"/>
  <c r="J64" i="1"/>
  <c r="K64" i="1"/>
  <c r="L64" i="1"/>
  <c r="M64" i="1"/>
  <c r="D77" i="1"/>
  <c r="D78" i="1" s="1"/>
  <c r="I77" i="1"/>
  <c r="K77" i="1"/>
  <c r="K78" i="1" s="1"/>
  <c r="L77" i="1"/>
  <c r="L78" i="1" s="1"/>
  <c r="I78" i="1"/>
  <c r="D88" i="1"/>
  <c r="D115" i="1" s="1"/>
  <c r="D116" i="1" s="1"/>
  <c r="E88" i="1"/>
  <c r="F88" i="1"/>
  <c r="G88" i="1"/>
  <c r="G115" i="1" s="1"/>
  <c r="G116" i="1" s="1"/>
  <c r="H88" i="1"/>
  <c r="H115" i="1" s="1"/>
  <c r="H116" i="1" s="1"/>
  <c r="I88" i="1"/>
  <c r="I115" i="1" s="1"/>
  <c r="I116" i="1" s="1"/>
  <c r="J88" i="1"/>
  <c r="K88" i="1"/>
  <c r="L88" i="1"/>
  <c r="L115" i="1" s="1"/>
  <c r="L116" i="1" s="1"/>
  <c r="M88" i="1"/>
  <c r="D97" i="1"/>
  <c r="E97" i="1"/>
  <c r="E98" i="1" s="1"/>
  <c r="F97" i="1"/>
  <c r="F98" i="1" s="1"/>
  <c r="F99" i="1" s="1"/>
  <c r="G97" i="1"/>
  <c r="H97" i="1"/>
  <c r="I97" i="1"/>
  <c r="J97" i="1"/>
  <c r="J98" i="1" s="1"/>
  <c r="J99" i="1" s="1"/>
  <c r="K97" i="1"/>
  <c r="L97" i="1"/>
  <c r="M97" i="1"/>
  <c r="M98" i="1" s="1"/>
  <c r="D98" i="1"/>
  <c r="I98" i="1"/>
  <c r="K98" i="1"/>
  <c r="L98" i="1"/>
  <c r="D103" i="1"/>
  <c r="E103" i="1"/>
  <c r="F103" i="1"/>
  <c r="G103" i="1"/>
  <c r="H103" i="1"/>
  <c r="I103" i="1"/>
  <c r="J103" i="1"/>
  <c r="K103" i="1"/>
  <c r="L103" i="1"/>
  <c r="M103" i="1"/>
  <c r="E115" i="1"/>
  <c r="E116" i="1" s="1"/>
  <c r="F115" i="1"/>
  <c r="F116" i="1" s="1"/>
  <c r="J115" i="1"/>
  <c r="J116" i="1" s="1"/>
  <c r="K115" i="1"/>
  <c r="M115" i="1"/>
  <c r="M116" i="1" s="1"/>
  <c r="K116" i="1"/>
  <c r="D126" i="1"/>
  <c r="E126" i="1"/>
  <c r="F126" i="1"/>
  <c r="F154" i="1" s="1"/>
  <c r="F155" i="1" s="1"/>
  <c r="G126" i="1"/>
  <c r="G136" i="1" s="1"/>
  <c r="G137" i="1" s="1"/>
  <c r="H126" i="1"/>
  <c r="I126" i="1"/>
  <c r="I154" i="1" s="1"/>
  <c r="I155" i="1" s="1"/>
  <c r="J126" i="1"/>
  <c r="J154" i="1" s="1"/>
  <c r="J155" i="1" s="1"/>
  <c r="K126" i="1"/>
  <c r="K154" i="1" s="1"/>
  <c r="K155" i="1" s="1"/>
  <c r="L126" i="1"/>
  <c r="M126" i="1"/>
  <c r="D135" i="1"/>
  <c r="D136" i="1" s="1"/>
  <c r="E135" i="1"/>
  <c r="F135" i="1"/>
  <c r="G135" i="1"/>
  <c r="H135" i="1"/>
  <c r="H136" i="1" s="1"/>
  <c r="H137" i="1" s="1"/>
  <c r="I135" i="1"/>
  <c r="J135" i="1"/>
  <c r="K135" i="1"/>
  <c r="L135" i="1"/>
  <c r="L136" i="1" s="1"/>
  <c r="M135" i="1"/>
  <c r="E136" i="1"/>
  <c r="F136" i="1"/>
  <c r="F137" i="1" s="1"/>
  <c r="K136" i="1"/>
  <c r="M136" i="1"/>
  <c r="D141" i="1"/>
  <c r="E141" i="1"/>
  <c r="F141" i="1"/>
  <c r="G141" i="1"/>
  <c r="H141" i="1"/>
  <c r="I141" i="1"/>
  <c r="J141" i="1"/>
  <c r="K141" i="1"/>
  <c r="L141" i="1"/>
  <c r="M141" i="1"/>
  <c r="D154" i="1"/>
  <c r="D155" i="1" s="1"/>
  <c r="E154" i="1"/>
  <c r="G154" i="1"/>
  <c r="G155" i="1" s="1"/>
  <c r="H154" i="1"/>
  <c r="H155" i="1" s="1"/>
  <c r="L154" i="1"/>
  <c r="L155" i="1" s="1"/>
  <c r="M154" i="1"/>
  <c r="E155" i="1"/>
  <c r="M155" i="1"/>
  <c r="D165" i="1"/>
  <c r="D194" i="1" s="1"/>
  <c r="D195" i="1" s="1"/>
  <c r="E165" i="1"/>
  <c r="E194" i="1" s="1"/>
  <c r="E195" i="1" s="1"/>
  <c r="F165" i="1"/>
  <c r="G165" i="1"/>
  <c r="H165" i="1"/>
  <c r="H194" i="1" s="1"/>
  <c r="H195" i="1" s="1"/>
  <c r="I165" i="1"/>
  <c r="I176" i="1" s="1"/>
  <c r="J165" i="1"/>
  <c r="K165" i="1"/>
  <c r="K194" i="1" s="1"/>
  <c r="K195" i="1" s="1"/>
  <c r="L165" i="1"/>
  <c r="L194" i="1" s="1"/>
  <c r="L195" i="1" s="1"/>
  <c r="M165" i="1"/>
  <c r="M194" i="1" s="1"/>
  <c r="M195" i="1" s="1"/>
  <c r="D175" i="1"/>
  <c r="E175" i="1"/>
  <c r="F175" i="1"/>
  <c r="F176" i="1" s="1"/>
  <c r="F177" i="1" s="1"/>
  <c r="G175" i="1"/>
  <c r="H175" i="1"/>
  <c r="I175" i="1"/>
  <c r="J175" i="1"/>
  <c r="J176" i="1" s="1"/>
  <c r="J177" i="1" s="1"/>
  <c r="K175" i="1"/>
  <c r="L175" i="1"/>
  <c r="M175" i="1"/>
  <c r="E176" i="1"/>
  <c r="G176" i="1"/>
  <c r="G177" i="1" s="1"/>
  <c r="H176" i="1"/>
  <c r="H177" i="1" s="1"/>
  <c r="M176" i="1"/>
  <c r="D181" i="1"/>
  <c r="E181" i="1"/>
  <c r="F181" i="1"/>
  <c r="G181" i="1"/>
  <c r="H181" i="1"/>
  <c r="I181" i="1"/>
  <c r="J181" i="1"/>
  <c r="K181" i="1"/>
  <c r="L181" i="1"/>
  <c r="M181" i="1"/>
  <c r="F194" i="1"/>
  <c r="F195" i="1" s="1"/>
  <c r="G194" i="1"/>
  <c r="I194" i="1"/>
  <c r="I195" i="1" s="1"/>
  <c r="J194" i="1"/>
  <c r="J195" i="1" s="1"/>
  <c r="G195" i="1"/>
  <c r="D205" i="1"/>
  <c r="E205" i="1"/>
  <c r="E234" i="1" s="1"/>
  <c r="F205" i="1"/>
  <c r="F234" i="1" s="1"/>
  <c r="G205" i="1"/>
  <c r="G234" i="1" s="1"/>
  <c r="G235" i="1" s="1"/>
  <c r="H205" i="1"/>
  <c r="I205" i="1"/>
  <c r="J205" i="1"/>
  <c r="J234" i="1" s="1"/>
  <c r="J235" i="1" s="1"/>
  <c r="K205" i="1"/>
  <c r="K216" i="1" s="1"/>
  <c r="L205" i="1"/>
  <c r="M205" i="1"/>
  <c r="M234" i="1" s="1"/>
  <c r="D215" i="1"/>
  <c r="D216" i="1" s="1"/>
  <c r="E215" i="1"/>
  <c r="F215" i="1"/>
  <c r="G215" i="1"/>
  <c r="H215" i="1"/>
  <c r="H216" i="1" s="1"/>
  <c r="I215" i="1"/>
  <c r="J215" i="1"/>
  <c r="K215" i="1"/>
  <c r="L215" i="1"/>
  <c r="L216" i="1" s="1"/>
  <c r="M215" i="1"/>
  <c r="G216" i="1"/>
  <c r="I216" i="1"/>
  <c r="J216" i="1"/>
  <c r="J217" i="1" s="1"/>
  <c r="G217" i="1"/>
  <c r="D221" i="1"/>
  <c r="E221" i="1"/>
  <c r="F221" i="1"/>
  <c r="G221" i="1"/>
  <c r="H221" i="1"/>
  <c r="I221" i="1"/>
  <c r="J221" i="1"/>
  <c r="K221" i="1"/>
  <c r="L221" i="1"/>
  <c r="M221" i="1"/>
  <c r="D234" i="1"/>
  <c r="D235" i="1" s="1"/>
  <c r="H234" i="1"/>
  <c r="H235" i="1" s="1"/>
  <c r="I234" i="1"/>
  <c r="K234" i="1"/>
  <c r="K235" i="1" s="1"/>
  <c r="L234" i="1"/>
  <c r="L235" i="1" s="1"/>
  <c r="I235" i="1"/>
  <c r="D245" i="1"/>
  <c r="D272" i="1" s="1"/>
  <c r="D273" i="1" s="1"/>
  <c r="E245" i="1"/>
  <c r="E255" i="1" s="1"/>
  <c r="F245" i="1"/>
  <c r="G245" i="1"/>
  <c r="G272" i="1" s="1"/>
  <c r="G273" i="1" s="1"/>
  <c r="H245" i="1"/>
  <c r="I245" i="1"/>
  <c r="I272" i="1" s="1"/>
  <c r="I273" i="1" s="1"/>
  <c r="J245" i="1"/>
  <c r="K245" i="1"/>
  <c r="L245" i="1"/>
  <c r="L272" i="1" s="1"/>
  <c r="M245" i="1"/>
  <c r="M255" i="1" s="1"/>
  <c r="D254" i="1"/>
  <c r="E254" i="1"/>
  <c r="F254" i="1"/>
  <c r="F255" i="1" s="1"/>
  <c r="F256" i="1" s="1"/>
  <c r="G254" i="1"/>
  <c r="H254" i="1"/>
  <c r="I254" i="1"/>
  <c r="J254" i="1"/>
  <c r="J255" i="1" s="1"/>
  <c r="J256" i="1" s="1"/>
  <c r="K254" i="1"/>
  <c r="L254" i="1"/>
  <c r="M254" i="1"/>
  <c r="D255" i="1"/>
  <c r="I255" i="1"/>
  <c r="K255" i="1"/>
  <c r="L255" i="1"/>
  <c r="D260" i="1"/>
  <c r="E260" i="1"/>
  <c r="F260" i="1"/>
  <c r="G260" i="1"/>
  <c r="H260" i="1"/>
  <c r="I260" i="1"/>
  <c r="J260" i="1"/>
  <c r="K260" i="1"/>
  <c r="L260" i="1"/>
  <c r="M260" i="1"/>
  <c r="E272" i="1"/>
  <c r="E273" i="1" s="1"/>
  <c r="F272" i="1"/>
  <c r="F273" i="1" s="1"/>
  <c r="J272" i="1"/>
  <c r="J273" i="1" s="1"/>
  <c r="K272" i="1"/>
  <c r="M272" i="1"/>
  <c r="M273" i="1" s="1"/>
  <c r="K273" i="1"/>
  <c r="L273" i="1"/>
  <c r="D283" i="1"/>
  <c r="E283" i="1"/>
  <c r="F283" i="1"/>
  <c r="F310" i="1" s="1"/>
  <c r="F311" i="1" s="1"/>
  <c r="G283" i="1"/>
  <c r="G293" i="1" s="1"/>
  <c r="G294" i="1" s="1"/>
  <c r="H283" i="1"/>
  <c r="I283" i="1"/>
  <c r="J283" i="1"/>
  <c r="K283" i="1"/>
  <c r="K310" i="1" s="1"/>
  <c r="K311" i="1" s="1"/>
  <c r="L283" i="1"/>
  <c r="M283" i="1"/>
  <c r="D292" i="1"/>
  <c r="D293" i="1" s="1"/>
  <c r="D294" i="1" s="1"/>
  <c r="E292" i="1"/>
  <c r="F292" i="1"/>
  <c r="G292" i="1"/>
  <c r="H292" i="1"/>
  <c r="H293" i="1" s="1"/>
  <c r="H294" i="1" s="1"/>
  <c r="I292" i="1"/>
  <c r="J292" i="1"/>
  <c r="K292" i="1"/>
  <c r="L292" i="1"/>
  <c r="L293" i="1" s="1"/>
  <c r="M292" i="1"/>
  <c r="E293" i="1"/>
  <c r="F293" i="1"/>
  <c r="F294" i="1" s="1"/>
  <c r="K293" i="1"/>
  <c r="M293" i="1"/>
  <c r="D298" i="1"/>
  <c r="E298" i="1"/>
  <c r="F298" i="1"/>
  <c r="G298" i="1"/>
  <c r="H298" i="1"/>
  <c r="I298" i="1"/>
  <c r="J298" i="1"/>
  <c r="K298" i="1"/>
  <c r="L298" i="1"/>
  <c r="M298" i="1"/>
  <c r="D310" i="1"/>
  <c r="D311" i="1" s="1"/>
  <c r="E310" i="1"/>
  <c r="G310" i="1"/>
  <c r="G311" i="1" s="1"/>
  <c r="L310" i="1"/>
  <c r="L311" i="1" s="1"/>
  <c r="M310" i="1"/>
  <c r="E311" i="1"/>
  <c r="M311" i="1"/>
  <c r="D321" i="1"/>
  <c r="E321" i="1"/>
  <c r="E349" i="1" s="1"/>
  <c r="E350" i="1" s="1"/>
  <c r="F321" i="1"/>
  <c r="G321" i="1"/>
  <c r="H321" i="1"/>
  <c r="H349" i="1" s="1"/>
  <c r="H350" i="1" s="1"/>
  <c r="I321" i="1"/>
  <c r="I331" i="1" s="1"/>
  <c r="J321" i="1"/>
  <c r="K321" i="1"/>
  <c r="L321" i="1"/>
  <c r="M321" i="1"/>
  <c r="M349" i="1" s="1"/>
  <c r="M350" i="1" s="1"/>
  <c r="D330" i="1"/>
  <c r="E330" i="1"/>
  <c r="F330" i="1"/>
  <c r="F331" i="1" s="1"/>
  <c r="G330" i="1"/>
  <c r="H330" i="1"/>
  <c r="I330" i="1"/>
  <c r="J330" i="1"/>
  <c r="J331" i="1" s="1"/>
  <c r="J332" i="1" s="1"/>
  <c r="K330" i="1"/>
  <c r="L330" i="1"/>
  <c r="M330" i="1"/>
  <c r="E331" i="1"/>
  <c r="G331" i="1"/>
  <c r="G332" i="1" s="1"/>
  <c r="H331" i="1"/>
  <c r="H332" i="1" s="1"/>
  <c r="M331" i="1"/>
  <c r="F332" i="1"/>
  <c r="D336" i="1"/>
  <c r="E336" i="1"/>
  <c r="F336" i="1"/>
  <c r="G336" i="1"/>
  <c r="H336" i="1"/>
  <c r="I336" i="1"/>
  <c r="J336" i="1"/>
  <c r="K336" i="1"/>
  <c r="L336" i="1"/>
  <c r="M336" i="1"/>
  <c r="F349" i="1"/>
  <c r="F350" i="1" s="1"/>
  <c r="G349" i="1"/>
  <c r="I349" i="1"/>
  <c r="I350" i="1" s="1"/>
  <c r="J349" i="1"/>
  <c r="J350" i="1" s="1"/>
  <c r="G350" i="1"/>
  <c r="D360" i="1"/>
  <c r="E360" i="1"/>
  <c r="E372" i="1" s="1"/>
  <c r="F360" i="1"/>
  <c r="G360" i="1"/>
  <c r="H360" i="1"/>
  <c r="I360" i="1"/>
  <c r="J360" i="1"/>
  <c r="J390" i="1" s="1"/>
  <c r="J391" i="1" s="1"/>
  <c r="K360" i="1"/>
  <c r="L360" i="1"/>
  <c r="M360" i="1"/>
  <c r="M372" i="1" s="1"/>
  <c r="D371" i="1"/>
  <c r="D372" i="1" s="1"/>
  <c r="D373" i="1" s="1"/>
  <c r="E371" i="1"/>
  <c r="F371" i="1"/>
  <c r="G371" i="1"/>
  <c r="H371" i="1"/>
  <c r="H372" i="1" s="1"/>
  <c r="H373" i="1" s="1"/>
  <c r="I371" i="1"/>
  <c r="J371" i="1"/>
  <c r="K371" i="1"/>
  <c r="K372" i="1" s="1"/>
  <c r="K373" i="1" s="1"/>
  <c r="L371" i="1"/>
  <c r="L372" i="1" s="1"/>
  <c r="L373" i="1" s="1"/>
  <c r="M371" i="1"/>
  <c r="G372" i="1"/>
  <c r="I372" i="1"/>
  <c r="J372" i="1"/>
  <c r="J373" i="1" s="1"/>
  <c r="G373" i="1"/>
  <c r="D377" i="1"/>
  <c r="E377" i="1"/>
  <c r="F377" i="1"/>
  <c r="G377" i="1"/>
  <c r="H377" i="1"/>
  <c r="I377" i="1"/>
  <c r="J377" i="1"/>
  <c r="K377" i="1"/>
  <c r="L377" i="1"/>
  <c r="M377" i="1"/>
  <c r="E390" i="1"/>
  <c r="E391" i="1" s="1"/>
  <c r="H390" i="1"/>
  <c r="H391" i="1" s="1"/>
  <c r="I390" i="1"/>
  <c r="K390" i="1"/>
  <c r="L390" i="1"/>
  <c r="L391" i="1" s="1"/>
  <c r="I391" i="1"/>
  <c r="K391" i="1"/>
  <c r="E393" i="1"/>
  <c r="F393" i="1"/>
  <c r="G393" i="1"/>
  <c r="K393" i="1"/>
  <c r="M393" i="1"/>
  <c r="D398" i="1"/>
  <c r="E398" i="1"/>
  <c r="F398" i="1"/>
  <c r="G398" i="1"/>
  <c r="H398" i="1"/>
  <c r="I398" i="1"/>
  <c r="J398" i="1"/>
  <c r="K398" i="1"/>
  <c r="K137" i="1" s="1"/>
  <c r="L398" i="1"/>
  <c r="L294" i="1" s="1"/>
  <c r="M398" i="1"/>
  <c r="M332" i="1" s="1"/>
  <c r="I99" i="1" l="1"/>
  <c r="I256" i="1"/>
  <c r="F390" i="1"/>
  <c r="F372" i="1"/>
  <c r="F373" i="1" s="1"/>
  <c r="I332" i="1"/>
  <c r="I217" i="1"/>
  <c r="K99" i="1"/>
  <c r="I60" i="1"/>
  <c r="J78" i="1"/>
  <c r="J393" i="1"/>
  <c r="I22" i="1"/>
  <c r="M373" i="1"/>
  <c r="D256" i="1"/>
  <c r="H272" i="1"/>
  <c r="H273" i="1" s="1"/>
  <c r="J22" i="1"/>
  <c r="E397" i="1"/>
  <c r="K294" i="1"/>
  <c r="E137" i="1"/>
  <c r="D99" i="1"/>
  <c r="I373" i="1"/>
  <c r="E373" i="1"/>
  <c r="H310" i="1"/>
  <c r="H311" i="1" s="1"/>
  <c r="L217" i="1"/>
  <c r="D217" i="1"/>
  <c r="F395" i="1"/>
  <c r="F235" i="1"/>
  <c r="M99" i="1"/>
  <c r="E99" i="1"/>
  <c r="D22" i="1"/>
  <c r="F22" i="1"/>
  <c r="F392" i="1"/>
  <c r="H39" i="1"/>
  <c r="H393" i="1"/>
  <c r="H397" i="1"/>
  <c r="M294" i="1"/>
  <c r="M256" i="1"/>
  <c r="E256" i="1"/>
  <c r="M235" i="1"/>
  <c r="E395" i="1"/>
  <c r="E235" i="1"/>
  <c r="L137" i="1"/>
  <c r="D137" i="1"/>
  <c r="L60" i="1"/>
  <c r="D60" i="1"/>
  <c r="E22" i="1"/>
  <c r="E177" i="1"/>
  <c r="E332" i="1"/>
  <c r="L349" i="1"/>
  <c r="L350" i="1" s="1"/>
  <c r="L331" i="1"/>
  <c r="D349" i="1"/>
  <c r="D350" i="1" s="1"/>
  <c r="D331" i="1"/>
  <c r="J310" i="1"/>
  <c r="J293" i="1"/>
  <c r="J294" i="1" s="1"/>
  <c r="K60" i="1"/>
  <c r="M22" i="1"/>
  <c r="M177" i="1"/>
  <c r="D390" i="1"/>
  <c r="D391" i="1" s="1"/>
  <c r="K349" i="1"/>
  <c r="K331" i="1"/>
  <c r="I310" i="1"/>
  <c r="I293" i="1"/>
  <c r="L256" i="1"/>
  <c r="K217" i="1"/>
  <c r="M390" i="1"/>
  <c r="M391" i="1" s="1"/>
  <c r="G390" i="1"/>
  <c r="E294" i="1"/>
  <c r="K256" i="1"/>
  <c r="H217" i="1"/>
  <c r="I177" i="1"/>
  <c r="M137" i="1"/>
  <c r="L99" i="1"/>
  <c r="L22" i="1"/>
  <c r="L39" i="1"/>
  <c r="L393" i="1"/>
  <c r="D39" i="1"/>
  <c r="D393" i="1"/>
  <c r="D397" i="1"/>
  <c r="H395" i="1"/>
  <c r="J394" i="1"/>
  <c r="H59" i="1"/>
  <c r="D176" i="1"/>
  <c r="D177" i="1" s="1"/>
  <c r="J136" i="1"/>
  <c r="J137" i="1" s="1"/>
  <c r="F216" i="1"/>
  <c r="F396" i="1" s="1"/>
  <c r="L176" i="1"/>
  <c r="L177" i="1" s="1"/>
  <c r="I393" i="1"/>
  <c r="G255" i="1"/>
  <c r="G256" i="1" s="1"/>
  <c r="M216" i="1"/>
  <c r="E216" i="1"/>
  <c r="K176" i="1"/>
  <c r="K177" i="1" s="1"/>
  <c r="I136" i="1"/>
  <c r="G98" i="1"/>
  <c r="M59" i="1"/>
  <c r="E59" i="1"/>
  <c r="K21" i="1"/>
  <c r="H255" i="1"/>
  <c r="H256" i="1" s="1"/>
  <c r="H98" i="1"/>
  <c r="H99" i="1" s="1"/>
  <c r="I397" i="1"/>
  <c r="I311" i="1" l="1"/>
  <c r="I395" i="1"/>
  <c r="G394" i="1"/>
  <c r="E217" i="1"/>
  <c r="E394" i="1"/>
  <c r="H60" i="1"/>
  <c r="H396" i="1"/>
  <c r="H392" i="1"/>
  <c r="K332" i="1"/>
  <c r="K394" i="1"/>
  <c r="J311" i="1"/>
  <c r="J395" i="1"/>
  <c r="G391" i="1"/>
  <c r="G397" i="1"/>
  <c r="K350" i="1"/>
  <c r="K395" i="1"/>
  <c r="D332" i="1"/>
  <c r="D394" i="1"/>
  <c r="D396" i="1"/>
  <c r="K392" i="1"/>
  <c r="K396" i="1"/>
  <c r="K22" i="1"/>
  <c r="M397" i="1"/>
  <c r="D392" i="1"/>
  <c r="M395" i="1"/>
  <c r="M217" i="1"/>
  <c r="M394" i="1"/>
  <c r="K397" i="1"/>
  <c r="L332" i="1"/>
  <c r="L394" i="1"/>
  <c r="L396" i="1"/>
  <c r="M60" i="1"/>
  <c r="M392" i="1"/>
  <c r="M396" i="1"/>
  <c r="J397" i="1"/>
  <c r="F391" i="1"/>
  <c r="F397" i="1"/>
  <c r="E60" i="1"/>
  <c r="E396" i="1"/>
  <c r="E392" i="1"/>
  <c r="D395" i="1"/>
  <c r="G99" i="1"/>
  <c r="G396" i="1"/>
  <c r="G392" i="1"/>
  <c r="F394" i="1"/>
  <c r="F217" i="1"/>
  <c r="H394" i="1"/>
  <c r="L392" i="1"/>
  <c r="G395" i="1"/>
  <c r="J396" i="1"/>
  <c r="L395" i="1"/>
  <c r="I137" i="1"/>
  <c r="I396" i="1"/>
  <c r="I392" i="1"/>
  <c r="L397" i="1"/>
  <c r="I294" i="1"/>
  <c r="I394" i="1"/>
  <c r="J392" i="1"/>
</calcChain>
</file>

<file path=xl/sharedStrings.xml><?xml version="1.0" encoding="utf-8"?>
<sst xmlns="http://schemas.openxmlformats.org/spreadsheetml/2006/main" count="533" uniqueCount="180">
  <si>
    <t>НОРМА за день</t>
  </si>
  <si>
    <t>НОРМА завтрак + обед 60 %</t>
  </si>
  <si>
    <t>итого  в среднем с 1 по 10 день %</t>
  </si>
  <si>
    <t>итого  в среднем с 1 по 10 день  завтрак + обед %</t>
  </si>
  <si>
    <t>итого  в среднем с 6 по 10 день %</t>
  </si>
  <si>
    <t>итого  в среднем с 6 по 10 день  завтрак + обед %</t>
  </si>
  <si>
    <t>итого  в среднем с 1 по 5 день %</t>
  </si>
  <si>
    <t>итого  в среднем с 1 по 5 день завтрак + обед %</t>
  </si>
  <si>
    <t>итого в день  в %</t>
  </si>
  <si>
    <t xml:space="preserve">итого в день </t>
  </si>
  <si>
    <t>итого за приём пищи</t>
  </si>
  <si>
    <t>кефир</t>
  </si>
  <si>
    <t>груша</t>
  </si>
  <si>
    <t>полдник</t>
  </si>
  <si>
    <t>итого завтрак + обед в %</t>
  </si>
  <si>
    <t>итого завтрак + обед</t>
  </si>
  <si>
    <t>хлеб пшеничный</t>
  </si>
  <si>
    <t>хлеб ржаной</t>
  </si>
  <si>
    <t>чай с сахаром</t>
  </si>
  <si>
    <t>268/2012</t>
  </si>
  <si>
    <t>100/10</t>
  </si>
  <si>
    <t>биточек</t>
  </si>
  <si>
    <t>99/2012</t>
  </si>
  <si>
    <t>соус томатный</t>
  </si>
  <si>
    <t>223/2012</t>
  </si>
  <si>
    <t>180/5</t>
  </si>
  <si>
    <t>каша рисовая рассыпчатая</t>
  </si>
  <si>
    <t>169/2012</t>
  </si>
  <si>
    <t>250/20</t>
  </si>
  <si>
    <t>суп картофельный с бобовыми и гренками</t>
  </si>
  <si>
    <t>63/2012</t>
  </si>
  <si>
    <t>зеленый горошек порционно</t>
  </si>
  <si>
    <t>48/2008</t>
  </si>
  <si>
    <t>обед</t>
  </si>
  <si>
    <t>сыр</t>
  </si>
  <si>
    <t>какао с молоком (1 вариант)</t>
  </si>
  <si>
    <t>274/2012</t>
  </si>
  <si>
    <t>200/5</t>
  </si>
  <si>
    <t>каша из смеси круп (гречневая, овсяная, пшенная) молочная жидкая</t>
  </si>
  <si>
    <t>188/2012</t>
  </si>
  <si>
    <t>салат из свеклы с яблоками и огурцами</t>
  </si>
  <si>
    <t>30/2012</t>
  </si>
  <si>
    <t>завтрак</t>
  </si>
  <si>
    <t xml:space="preserve">10 ДЕНЬ </t>
  </si>
  <si>
    <t>C</t>
  </si>
  <si>
    <r>
      <t>В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</si>
  <si>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B</t>
    </r>
    <r>
      <rPr>
        <vertAlign val="superscript"/>
        <sz val="10"/>
        <color indexed="8"/>
        <rFont val="Times New Roman"/>
        <family val="1"/>
        <charset val="204"/>
      </rPr>
      <t>1</t>
    </r>
  </si>
  <si>
    <t>Fe</t>
  </si>
  <si>
    <t>Mg</t>
  </si>
  <si>
    <t>Ca</t>
  </si>
  <si>
    <t>У</t>
  </si>
  <si>
    <t>Ж</t>
  </si>
  <si>
    <t>Б</t>
  </si>
  <si>
    <t>витамины, мг</t>
  </si>
  <si>
    <t>минеральные элементы, мг</t>
  </si>
  <si>
    <t>энергетическая ценность (ккал)</t>
  </si>
  <si>
    <t>пищевые вещества (г)</t>
  </si>
  <si>
    <t>масса порции</t>
  </si>
  <si>
    <t>прием пищи, наименование блюда</t>
  </si>
  <si>
    <t>№ рецептуры</t>
  </si>
  <si>
    <t>печенье</t>
  </si>
  <si>
    <t>яблоко</t>
  </si>
  <si>
    <t>чай с лимоном</t>
  </si>
  <si>
    <t>270/2012</t>
  </si>
  <si>
    <t>фрикадельки из говядины, тушеные в соусе</t>
  </si>
  <si>
    <t>104/2012</t>
  </si>
  <si>
    <t>макаронные изделия отварные</t>
  </si>
  <si>
    <t>202/2012</t>
  </si>
  <si>
    <t>250/10</t>
  </si>
  <si>
    <t>борщ с капустой и картофелем</t>
  </si>
  <si>
    <t>54/2012</t>
  </si>
  <si>
    <t>салат из моркови с яблоками</t>
  </si>
  <si>
    <t>18/2012</t>
  </si>
  <si>
    <t>масло сливочное</t>
  </si>
  <si>
    <t xml:space="preserve">каша ячневая молочная вязкая </t>
  </si>
  <si>
    <t>176/2012</t>
  </si>
  <si>
    <t>салат из свеклы с яблоками</t>
  </si>
  <si>
    <t>27/2012</t>
  </si>
  <si>
    <t xml:space="preserve">9 ДЕНЬ </t>
  </si>
  <si>
    <t>пирожки печеные с яблоком</t>
  </si>
  <si>
    <t>239/2012</t>
  </si>
  <si>
    <t>яблочный сок</t>
  </si>
  <si>
    <t>компот из свежих плодов</t>
  </si>
  <si>
    <t>279/2012</t>
  </si>
  <si>
    <t>жаркое по-домашнему</t>
  </si>
  <si>
    <t>98/2012</t>
  </si>
  <si>
    <t>рассольник домашний</t>
  </si>
  <si>
    <t>57/2012</t>
  </si>
  <si>
    <t>салат из белокочанной капусты с яблоком</t>
  </si>
  <si>
    <t>8/2012</t>
  </si>
  <si>
    <t>яйцо вареное</t>
  </si>
  <si>
    <t>кофейный напиток на молоке</t>
  </si>
  <si>
    <t>272/2012</t>
  </si>
  <si>
    <t>каша рисовая молочная вызкая</t>
  </si>
  <si>
    <t>173/2012</t>
  </si>
  <si>
    <t xml:space="preserve">салат из квашеной капусты </t>
  </si>
  <si>
    <t>10/2012</t>
  </si>
  <si>
    <t xml:space="preserve">8 ДЕНЬ </t>
  </si>
  <si>
    <t>персик</t>
  </si>
  <si>
    <t>абрикосовый сок</t>
  </si>
  <si>
    <t>компот из сухофруктов</t>
  </si>
  <si>
    <t>278/2012</t>
  </si>
  <si>
    <t>100/75</t>
  </si>
  <si>
    <t>гуляш</t>
  </si>
  <si>
    <t>92/2012</t>
  </si>
  <si>
    <t>картофельное пюре</t>
  </si>
  <si>
    <t>131/2012</t>
  </si>
  <si>
    <t>300/12</t>
  </si>
  <si>
    <t>щи по-уральски (с крупой)</t>
  </si>
  <si>
    <t>53/2012</t>
  </si>
  <si>
    <t>суп молочный с макаронными изделиями</t>
  </si>
  <si>
    <t>75/2012</t>
  </si>
  <si>
    <t>салат из белокочанной капусты</t>
  </si>
  <si>
    <t>6/2012</t>
  </si>
  <si>
    <t xml:space="preserve">7 ДЕНЬ </t>
  </si>
  <si>
    <t>печенье овсяное</t>
  </si>
  <si>
    <t>100/45</t>
  </si>
  <si>
    <t>тефтели рыбные</t>
  </si>
  <si>
    <t>87/2012</t>
  </si>
  <si>
    <t>свекольник</t>
  </si>
  <si>
    <t>55/2012</t>
  </si>
  <si>
    <t>каша манная молочная жидкая</t>
  </si>
  <si>
    <t>182/2012</t>
  </si>
  <si>
    <t xml:space="preserve">6 ДЕНЬ </t>
  </si>
  <si>
    <t>банан</t>
  </si>
  <si>
    <t>кура отварная</t>
  </si>
  <si>
    <t>120/2012</t>
  </si>
  <si>
    <t>суп картофельный с макаронными изделиями</t>
  </si>
  <si>
    <t>59/2012</t>
  </si>
  <si>
    <t>каша пшенная молочная жидкая</t>
  </si>
  <si>
    <t>185/2012</t>
  </si>
  <si>
    <t>салат из свеклы с растительным маслом</t>
  </si>
  <si>
    <t>25/2012</t>
  </si>
  <si>
    <t xml:space="preserve">5 ДЕНЬ </t>
  </si>
  <si>
    <t>йогурт</t>
  </si>
  <si>
    <t>слива</t>
  </si>
  <si>
    <t>100/40</t>
  </si>
  <si>
    <t>тефтели из говядины (паровые)</t>
  </si>
  <si>
    <t>106/2012</t>
  </si>
  <si>
    <t>каша гречневая рассыпчатая</t>
  </si>
  <si>
    <t>165/2012</t>
  </si>
  <si>
    <t>щи из свежей капусты с картофелем</t>
  </si>
  <si>
    <t>52/2012</t>
  </si>
  <si>
    <t>салат витаминный</t>
  </si>
  <si>
    <t>21/2012</t>
  </si>
  <si>
    <t>каша пшеничная молочная жидкая</t>
  </si>
  <si>
    <t>186/2012</t>
  </si>
  <si>
    <t>салат из свежих помидоров и огурцов</t>
  </si>
  <si>
    <t>14/2012</t>
  </si>
  <si>
    <t xml:space="preserve">4 ДЕНЬ </t>
  </si>
  <si>
    <t>261/2012</t>
  </si>
  <si>
    <t>зразы "Школьные"</t>
  </si>
  <si>
    <t>102/2012</t>
  </si>
  <si>
    <t>каша манная молочная вязкая с изюмом</t>
  </si>
  <si>
    <t>179/2012</t>
  </si>
  <si>
    <t>салат из белокочанной капусты и свеклы</t>
  </si>
  <si>
    <t>7/2012</t>
  </si>
  <si>
    <t xml:space="preserve">3 ДЕНЬ </t>
  </si>
  <si>
    <t>корж молочный</t>
  </si>
  <si>
    <t>266/2012</t>
  </si>
  <si>
    <t>100/6</t>
  </si>
  <si>
    <t>котлета рубленая из куры</t>
  </si>
  <si>
    <t>125/2012</t>
  </si>
  <si>
    <t>суп крестьянский с крупой</t>
  </si>
  <si>
    <t>65/2012</t>
  </si>
  <si>
    <t>каша молочная "Дружба"</t>
  </si>
  <si>
    <t>187/2012</t>
  </si>
  <si>
    <t xml:space="preserve">2 ДЕНЬ </t>
  </si>
  <si>
    <t>пряник</t>
  </si>
  <si>
    <t>100/7,5</t>
  </si>
  <si>
    <t>котлета рыбная</t>
  </si>
  <si>
    <t>83/2012</t>
  </si>
  <si>
    <t>картофель тушеный</t>
  </si>
  <si>
    <t>132/2012</t>
  </si>
  <si>
    <t>рассольник ленинградский</t>
  </si>
  <si>
    <t>56/2012</t>
  </si>
  <si>
    <t>салат из свеклы с изюмом</t>
  </si>
  <si>
    <t>26/2012</t>
  </si>
  <si>
    <t xml:space="preserve">1 ДЕНЬ </t>
  </si>
  <si>
    <t>Меню сезон осень,зима : дети с О.В.З.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</si>
</sst>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49" fontId="1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5" xfId="0" applyBorder="1" applyAlignment="1">
      <alignment horizontal="right"/>
    </xf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3" fillId="0" borderId="8" xfId="0" applyFont="1" applyBorder="1" applyAlignment="1">
      <alignment horizontal="center" wrapText="1"/>
    </xf>
    <xf numFmtId="0" fontId="5" fillId="0" borderId="0" xfId="0" applyFont="1"/>
    <xf numFmtId="0" fontId="3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/>
    <xf numFmtId="0" fontId="3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1A0D-5F6E-4C17-9743-506A2AA2A631}">
  <dimension ref="A1:M399"/>
  <sheetViews>
    <sheetView tabSelected="1" workbookViewId="0">
      <selection sqref="A1:M1"/>
    </sheetView>
  </sheetViews>
  <sheetFormatPr defaultRowHeight="15" x14ac:dyDescent="0.25"/>
  <cols>
    <col min="1" max="1" width="7" customWidth="1"/>
    <col min="2" max="2" width="34.140625" customWidth="1"/>
    <col min="3" max="6" width="7.5703125" customWidth="1"/>
    <col min="7" max="7" width="13.28515625" customWidth="1"/>
    <col min="8" max="13" width="7.5703125" customWidth="1"/>
  </cols>
  <sheetData>
    <row r="1" spans="1:13" ht="18.75" x14ac:dyDescent="0.3">
      <c r="A1" s="75" t="s">
        <v>179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25">
      <c r="A2" s="33" t="s">
        <v>59</v>
      </c>
      <c r="B2" s="33" t="s">
        <v>58</v>
      </c>
      <c r="C2" s="33" t="s">
        <v>57</v>
      </c>
      <c r="D2" s="33" t="s">
        <v>56</v>
      </c>
      <c r="E2" s="33"/>
      <c r="F2" s="33"/>
      <c r="G2" s="33" t="s">
        <v>55</v>
      </c>
      <c r="H2" s="34" t="s">
        <v>54</v>
      </c>
      <c r="I2" s="34"/>
      <c r="J2" s="34"/>
      <c r="K2" s="34" t="s">
        <v>53</v>
      </c>
      <c r="L2" s="34"/>
      <c r="M2" s="34"/>
    </row>
    <row r="3" spans="1:13" ht="16.5" x14ac:dyDescent="0.25">
      <c r="A3" s="33"/>
      <c r="B3" s="33"/>
      <c r="C3" s="33"/>
      <c r="D3" s="8" t="s">
        <v>52</v>
      </c>
      <c r="E3" s="8" t="s">
        <v>51</v>
      </c>
      <c r="F3" s="8" t="s">
        <v>50</v>
      </c>
      <c r="G3" s="33"/>
      <c r="H3" s="32" t="s">
        <v>49</v>
      </c>
      <c r="I3" s="32" t="s">
        <v>48</v>
      </c>
      <c r="J3" s="32" t="s">
        <v>47</v>
      </c>
      <c r="K3" s="9" t="s">
        <v>46</v>
      </c>
      <c r="L3" s="9" t="s">
        <v>45</v>
      </c>
      <c r="M3" s="31" t="s">
        <v>44</v>
      </c>
    </row>
    <row r="4" spans="1:13" x14ac:dyDescent="0.25">
      <c r="A4" s="14" t="s">
        <v>178</v>
      </c>
      <c r="B4" s="14"/>
      <c r="C4" s="14"/>
      <c r="D4" s="14"/>
      <c r="E4" s="14"/>
      <c r="F4" s="14"/>
      <c r="G4" s="14"/>
      <c r="H4" s="14"/>
      <c r="I4" s="14"/>
      <c r="J4" s="14"/>
      <c r="K4" s="30"/>
      <c r="L4" s="30"/>
      <c r="M4" s="14"/>
    </row>
    <row r="5" spans="1:13" x14ac:dyDescent="0.25">
      <c r="A5" s="14" t="s">
        <v>42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A6" s="11" t="s">
        <v>177</v>
      </c>
      <c r="B6" s="13" t="s">
        <v>176</v>
      </c>
      <c r="C6" s="15">
        <v>100</v>
      </c>
      <c r="D6" s="9">
        <v>1.5</v>
      </c>
      <c r="E6" s="9">
        <v>4.5</v>
      </c>
      <c r="F6" s="9">
        <v>16.5</v>
      </c>
      <c r="G6" s="9">
        <v>108</v>
      </c>
      <c r="H6" s="9">
        <v>26.98</v>
      </c>
      <c r="I6" s="9">
        <v>15.82</v>
      </c>
      <c r="J6" s="9">
        <v>1.01</v>
      </c>
      <c r="K6" s="9">
        <v>0.03</v>
      </c>
      <c r="L6" s="9">
        <v>0.03</v>
      </c>
      <c r="M6" s="9">
        <v>3.31</v>
      </c>
    </row>
    <row r="7" spans="1:13" x14ac:dyDescent="0.25">
      <c r="A7" s="17" t="s">
        <v>94</v>
      </c>
      <c r="B7" s="16" t="s">
        <v>93</v>
      </c>
      <c r="C7" s="9" t="s">
        <v>37</v>
      </c>
      <c r="D7" s="9">
        <v>7.78</v>
      </c>
      <c r="E7" s="9">
        <v>10</v>
      </c>
      <c r="F7" s="9">
        <v>43.56</v>
      </c>
      <c r="G7" s="9">
        <v>295.56</v>
      </c>
      <c r="H7" s="9">
        <v>195.12</v>
      </c>
      <c r="I7" s="9">
        <v>42.9</v>
      </c>
      <c r="J7" s="9">
        <v>0.61</v>
      </c>
      <c r="K7" s="9">
        <v>0.09</v>
      </c>
      <c r="L7" s="9">
        <v>0.24</v>
      </c>
      <c r="M7" s="9">
        <v>0.86</v>
      </c>
    </row>
    <row r="8" spans="1:13" x14ac:dyDescent="0.25">
      <c r="A8" s="17" t="s">
        <v>19</v>
      </c>
      <c r="B8" s="16" t="s">
        <v>18</v>
      </c>
      <c r="C8" s="15">
        <v>200</v>
      </c>
      <c r="D8" s="9">
        <v>0.1</v>
      </c>
      <c r="E8" s="9">
        <v>0.03</v>
      </c>
      <c r="F8" s="9">
        <v>9.9</v>
      </c>
      <c r="G8" s="9">
        <v>35</v>
      </c>
      <c r="H8" s="9">
        <v>0.26</v>
      </c>
      <c r="I8" s="9">
        <v>0</v>
      </c>
      <c r="J8" s="9">
        <v>0.03</v>
      </c>
      <c r="K8" s="9">
        <v>0</v>
      </c>
      <c r="L8" s="9">
        <v>0</v>
      </c>
      <c r="M8" s="9">
        <v>0</v>
      </c>
    </row>
    <row r="9" spans="1:13" x14ac:dyDescent="0.25">
      <c r="A9" s="11"/>
      <c r="B9" s="13" t="s">
        <v>73</v>
      </c>
      <c r="C9" s="55">
        <v>10</v>
      </c>
      <c r="D9" s="18">
        <v>0.13</v>
      </c>
      <c r="E9" s="18">
        <v>7.25</v>
      </c>
      <c r="F9" s="18">
        <v>0.09</v>
      </c>
      <c r="G9" s="18">
        <v>66.099999999999994</v>
      </c>
      <c r="H9" s="18">
        <v>2.4</v>
      </c>
      <c r="I9" s="18">
        <v>0.3</v>
      </c>
      <c r="J9" s="18">
        <v>0.02</v>
      </c>
      <c r="K9" s="18">
        <v>0</v>
      </c>
      <c r="L9" s="18">
        <v>0</v>
      </c>
      <c r="M9" s="18">
        <v>0</v>
      </c>
    </row>
    <row r="10" spans="1:13" x14ac:dyDescent="0.25">
      <c r="A10" s="11"/>
      <c r="B10" s="13" t="s">
        <v>16</v>
      </c>
      <c r="C10" s="15">
        <v>70</v>
      </c>
      <c r="D10" s="9">
        <v>5.32</v>
      </c>
      <c r="E10" s="9">
        <v>0.63</v>
      </c>
      <c r="F10" s="9">
        <v>34.79</v>
      </c>
      <c r="G10" s="9">
        <v>158.19999999999999</v>
      </c>
      <c r="H10" s="9">
        <v>18.2</v>
      </c>
      <c r="I10" s="9">
        <v>24.5</v>
      </c>
      <c r="J10" s="9">
        <v>1.1200000000000001</v>
      </c>
      <c r="K10" s="9">
        <v>0.11</v>
      </c>
      <c r="L10" s="9">
        <v>0.06</v>
      </c>
      <c r="M10" s="9">
        <v>0</v>
      </c>
    </row>
    <row r="11" spans="1:13" x14ac:dyDescent="0.25">
      <c r="A11" s="2" t="s">
        <v>10</v>
      </c>
      <c r="B11" s="2"/>
      <c r="C11" s="8"/>
      <c r="D11" s="7">
        <f>D6+D7+D8+D9+D10</f>
        <v>14.830000000000002</v>
      </c>
      <c r="E11" s="7">
        <f>E6+E7+E8+E9+E10</f>
        <v>22.41</v>
      </c>
      <c r="F11" s="7">
        <f>F6+F7+F8+F9+F10</f>
        <v>104.84</v>
      </c>
      <c r="G11" s="7">
        <f>G6+G7+G8+G9+G10</f>
        <v>662.8599999999999</v>
      </c>
      <c r="H11" s="7">
        <f>H6+H7+H8+H9+H10</f>
        <v>242.95999999999998</v>
      </c>
      <c r="I11" s="7">
        <f>I6+I7+I8+I9+I10</f>
        <v>83.52</v>
      </c>
      <c r="J11" s="7">
        <f>J6+J7+J8+J9+J10</f>
        <v>2.79</v>
      </c>
      <c r="K11" s="7">
        <f>K6+K7+K8+K9+K10</f>
        <v>0.22999999999999998</v>
      </c>
      <c r="L11" s="7">
        <f>L6+L7+L8+L9+L10</f>
        <v>0.33</v>
      </c>
      <c r="M11" s="7">
        <f>M6+M7+M8+M9+M10</f>
        <v>4.17</v>
      </c>
    </row>
    <row r="12" spans="1:13" x14ac:dyDescent="0.25">
      <c r="A12" s="20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A13" s="11" t="s">
        <v>156</v>
      </c>
      <c r="B13" s="13" t="s">
        <v>155</v>
      </c>
      <c r="C13" s="15">
        <v>100</v>
      </c>
      <c r="D13" s="9">
        <v>2.2999999999999998</v>
      </c>
      <c r="E13" s="9">
        <v>6.4</v>
      </c>
      <c r="F13" s="9">
        <v>8.1999999999999993</v>
      </c>
      <c r="G13" s="9">
        <v>99</v>
      </c>
      <c r="H13" s="9">
        <v>57.1</v>
      </c>
      <c r="I13" s="9">
        <v>20.62</v>
      </c>
      <c r="J13" s="9">
        <v>0.9</v>
      </c>
      <c r="K13" s="9">
        <v>0.03</v>
      </c>
      <c r="L13" s="9">
        <v>0.04</v>
      </c>
      <c r="M13" s="9">
        <v>21.4</v>
      </c>
    </row>
    <row r="14" spans="1:13" x14ac:dyDescent="0.25">
      <c r="A14" s="11" t="s">
        <v>175</v>
      </c>
      <c r="B14" s="13" t="s">
        <v>174</v>
      </c>
      <c r="C14" s="15" t="s">
        <v>107</v>
      </c>
      <c r="D14" s="9">
        <v>2.6</v>
      </c>
      <c r="E14" s="9">
        <v>6.4</v>
      </c>
      <c r="F14" s="9">
        <v>18.5</v>
      </c>
      <c r="G14" s="9">
        <v>144</v>
      </c>
      <c r="H14" s="9">
        <v>18.7</v>
      </c>
      <c r="I14" s="9">
        <v>27</v>
      </c>
      <c r="J14" s="9">
        <v>1.02</v>
      </c>
      <c r="K14" s="9">
        <v>0.09</v>
      </c>
      <c r="L14" s="9">
        <v>7.0000000000000007E-2</v>
      </c>
      <c r="M14" s="9">
        <v>8.0399999999999991</v>
      </c>
    </row>
    <row r="15" spans="1:13" x14ac:dyDescent="0.25">
      <c r="A15" s="17" t="s">
        <v>173</v>
      </c>
      <c r="B15" s="16" t="s">
        <v>172</v>
      </c>
      <c r="C15" s="9">
        <v>180</v>
      </c>
      <c r="D15" s="9">
        <v>4</v>
      </c>
      <c r="E15" s="9">
        <v>11</v>
      </c>
      <c r="F15" s="9">
        <v>27.2</v>
      </c>
      <c r="G15" s="9">
        <v>227</v>
      </c>
      <c r="H15" s="9">
        <v>29.09</v>
      </c>
      <c r="I15" s="9">
        <v>44.41</v>
      </c>
      <c r="J15" s="9">
        <v>1.73</v>
      </c>
      <c r="K15" s="9">
        <v>0.16</v>
      </c>
      <c r="L15" s="9">
        <v>0.11</v>
      </c>
      <c r="M15" s="9">
        <v>14.87</v>
      </c>
    </row>
    <row r="16" spans="1:13" x14ac:dyDescent="0.25">
      <c r="A16" s="17" t="s">
        <v>171</v>
      </c>
      <c r="B16" s="16" t="s">
        <v>170</v>
      </c>
      <c r="C16" s="15" t="s">
        <v>169</v>
      </c>
      <c r="D16" s="9">
        <v>16.13</v>
      </c>
      <c r="E16" s="9">
        <v>17.75</v>
      </c>
      <c r="F16" s="9">
        <v>12.88</v>
      </c>
      <c r="G16" s="9">
        <v>277.5</v>
      </c>
      <c r="H16" s="9">
        <v>49.71</v>
      </c>
      <c r="I16" s="9">
        <v>31.86</v>
      </c>
      <c r="J16" s="9">
        <v>1.41</v>
      </c>
      <c r="K16" s="9">
        <v>0.19</v>
      </c>
      <c r="L16" s="9">
        <v>0.15</v>
      </c>
      <c r="M16" s="9">
        <v>2.9</v>
      </c>
    </row>
    <row r="17" spans="1:13" x14ac:dyDescent="0.25">
      <c r="A17" s="17" t="s">
        <v>63</v>
      </c>
      <c r="B17" s="16" t="s">
        <v>62</v>
      </c>
      <c r="C17" s="15">
        <v>200</v>
      </c>
      <c r="D17" s="9">
        <v>0.2</v>
      </c>
      <c r="E17" s="9">
        <v>0.04</v>
      </c>
      <c r="F17" s="9">
        <v>10.199999999999999</v>
      </c>
      <c r="G17" s="9">
        <v>41</v>
      </c>
      <c r="H17" s="9">
        <v>3.1</v>
      </c>
      <c r="I17" s="9">
        <v>0.84</v>
      </c>
      <c r="J17" s="9">
        <v>7.0000000000000007E-2</v>
      </c>
      <c r="K17" s="9">
        <v>0</v>
      </c>
      <c r="L17" s="9">
        <v>0</v>
      </c>
      <c r="M17" s="9">
        <v>2.8</v>
      </c>
    </row>
    <row r="18" spans="1:13" x14ac:dyDescent="0.25">
      <c r="A18" s="11"/>
      <c r="B18" s="13" t="s">
        <v>17</v>
      </c>
      <c r="C18" s="15">
        <v>50</v>
      </c>
      <c r="D18" s="9">
        <v>3.4</v>
      </c>
      <c r="E18" s="9">
        <v>0.6</v>
      </c>
      <c r="F18" s="9">
        <v>23.2</v>
      </c>
      <c r="G18" s="9">
        <v>107.5</v>
      </c>
      <c r="H18" s="9">
        <v>15</v>
      </c>
      <c r="I18" s="9">
        <v>23</v>
      </c>
      <c r="J18" s="9">
        <v>1.1499999999999999</v>
      </c>
      <c r="K18" s="9">
        <v>0.08</v>
      </c>
      <c r="L18" s="9">
        <v>0.05</v>
      </c>
      <c r="M18" s="9">
        <v>0</v>
      </c>
    </row>
    <row r="19" spans="1:13" x14ac:dyDescent="0.25">
      <c r="A19" s="27"/>
      <c r="B19" s="13" t="s">
        <v>16</v>
      </c>
      <c r="C19" s="15">
        <v>70</v>
      </c>
      <c r="D19" s="9">
        <v>5.32</v>
      </c>
      <c r="E19" s="9">
        <v>0.63</v>
      </c>
      <c r="F19" s="9">
        <v>34.79</v>
      </c>
      <c r="G19" s="9">
        <v>158.19999999999999</v>
      </c>
      <c r="H19" s="9">
        <v>18.2</v>
      </c>
      <c r="I19" s="9">
        <v>24.5</v>
      </c>
      <c r="J19" s="9">
        <v>1.1200000000000001</v>
      </c>
      <c r="K19" s="9">
        <v>0.11</v>
      </c>
      <c r="L19" s="9">
        <v>0.06</v>
      </c>
      <c r="M19" s="9">
        <v>0</v>
      </c>
    </row>
    <row r="20" spans="1:13" x14ac:dyDescent="0.25">
      <c r="A20" s="22" t="s">
        <v>10</v>
      </c>
      <c r="B20" s="21"/>
      <c r="C20" s="8"/>
      <c r="D20" s="7">
        <f>D13+D14+D15+D16+D17+D18+D19</f>
        <v>33.950000000000003</v>
      </c>
      <c r="E20" s="7">
        <f>E13+E14+E15+E16+E17+E18+E19</f>
        <v>42.82</v>
      </c>
      <c r="F20" s="7">
        <f>F13+F14+F15+F16+F17+F18+F19</f>
        <v>134.97</v>
      </c>
      <c r="G20" s="7">
        <f>G13+G14+G15+G16+G17+G18+G19</f>
        <v>1054.2</v>
      </c>
      <c r="H20" s="7">
        <f>H13+H14+H15+H16+H17+H18+H19</f>
        <v>190.89999999999998</v>
      </c>
      <c r="I20" s="7">
        <f>I13+I14+I15+I16+I17+I18+I19</f>
        <v>172.23000000000002</v>
      </c>
      <c r="J20" s="7">
        <f>J13+J14+J15+J16+J17+J18+J19</f>
        <v>7.3999999999999995</v>
      </c>
      <c r="K20" s="7">
        <f>K13+K14+K15+K16+K17+K18+K19</f>
        <v>0.66</v>
      </c>
      <c r="L20" s="7">
        <f>L13+L14+L15+L16+L17+L18+L19</f>
        <v>0.48</v>
      </c>
      <c r="M20" s="7">
        <f>M13+M14+M15+M16+M17+M18+M19</f>
        <v>50.009999999999991</v>
      </c>
    </row>
    <row r="21" spans="1:13" x14ac:dyDescent="0.25">
      <c r="A21" s="25" t="s">
        <v>15</v>
      </c>
      <c r="B21" s="26"/>
      <c r="C21" s="23"/>
      <c r="D21" s="6">
        <f>D11+D20</f>
        <v>48.78</v>
      </c>
      <c r="E21" s="6">
        <f>E11+E20</f>
        <v>65.23</v>
      </c>
      <c r="F21" s="6">
        <f>F11+F20</f>
        <v>239.81</v>
      </c>
      <c r="G21" s="6">
        <f>G11+G20</f>
        <v>1717.06</v>
      </c>
      <c r="H21" s="6">
        <f>H11+H20</f>
        <v>433.85999999999996</v>
      </c>
      <c r="I21" s="6">
        <f>I11+I20</f>
        <v>255.75</v>
      </c>
      <c r="J21" s="6">
        <f>J11+J20</f>
        <v>10.19</v>
      </c>
      <c r="K21" s="6">
        <f>K11+K20</f>
        <v>0.89</v>
      </c>
      <c r="L21" s="6">
        <f>L11+L20</f>
        <v>0.81</v>
      </c>
      <c r="M21" s="6">
        <f>M11+M20</f>
        <v>54.179999999999993</v>
      </c>
    </row>
    <row r="22" spans="1:13" x14ac:dyDescent="0.25">
      <c r="A22" s="25" t="s">
        <v>14</v>
      </c>
      <c r="B22" s="24"/>
      <c r="C22" s="23"/>
      <c r="D22" s="4">
        <f>D21*100/D398</f>
        <v>90.333333333333329</v>
      </c>
      <c r="E22" s="4">
        <f>E21*100/E398</f>
        <v>118.17028985507245</v>
      </c>
      <c r="F22" s="4">
        <f>F21*100/F398</f>
        <v>104.35596170583115</v>
      </c>
      <c r="G22" s="4">
        <f>G21*100/G398</f>
        <v>105.21200980392157</v>
      </c>
      <c r="H22" s="4">
        <f>H21*100/H398</f>
        <v>60.258333333333326</v>
      </c>
      <c r="I22" s="4">
        <f>I21*100/I398</f>
        <v>142.08333333333334</v>
      </c>
      <c r="J22" s="4">
        <f>J21*100/J398</f>
        <v>94.351851851851862</v>
      </c>
      <c r="K22" s="4">
        <f>K21*100/K398</f>
        <v>105.95238095238096</v>
      </c>
      <c r="L22" s="4">
        <f>L21*100/L398</f>
        <v>84.375</v>
      </c>
      <c r="M22" s="4">
        <f>M21*100/M398</f>
        <v>128.99999999999997</v>
      </c>
    </row>
    <row r="23" spans="1:13" x14ac:dyDescent="0.25">
      <c r="A23" s="14" t="s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25">
      <c r="A24" s="11"/>
      <c r="B24" s="35" t="s">
        <v>99</v>
      </c>
      <c r="C24" s="9">
        <v>180</v>
      </c>
      <c r="D24" s="9">
        <v>0.9</v>
      </c>
      <c r="E24" s="9">
        <v>0</v>
      </c>
      <c r="F24" s="9">
        <v>25.2</v>
      </c>
      <c r="G24" s="9">
        <v>100.8</v>
      </c>
      <c r="H24" s="9">
        <v>36</v>
      </c>
      <c r="I24" s="9">
        <v>18</v>
      </c>
      <c r="J24" s="9">
        <v>0.36</v>
      </c>
      <c r="K24" s="9">
        <v>0.04</v>
      </c>
      <c r="L24" s="9">
        <v>7.0000000000000007E-2</v>
      </c>
      <c r="M24" s="9">
        <v>7.2</v>
      </c>
    </row>
    <row r="25" spans="1:13" x14ac:dyDescent="0.25">
      <c r="A25" s="11"/>
      <c r="B25" s="13" t="s">
        <v>168</v>
      </c>
      <c r="C25" s="19">
        <v>20</v>
      </c>
      <c r="D25" s="19">
        <v>1.2</v>
      </c>
      <c r="E25" s="19">
        <v>0.96</v>
      </c>
      <c r="F25" s="19">
        <v>15</v>
      </c>
      <c r="G25" s="19">
        <v>74.400000000000006</v>
      </c>
      <c r="H25" s="19">
        <v>4.4000000000000004</v>
      </c>
      <c r="I25" s="19">
        <v>3.6</v>
      </c>
      <c r="J25" s="19">
        <v>0.32</v>
      </c>
      <c r="K25" s="19">
        <v>3.2000000000000001E-2</v>
      </c>
      <c r="L25" s="19">
        <v>8.0000000000000002E-3</v>
      </c>
      <c r="M25" s="19">
        <v>0</v>
      </c>
    </row>
    <row r="26" spans="1:13" x14ac:dyDescent="0.25">
      <c r="A26" s="74" t="s">
        <v>10</v>
      </c>
      <c r="B26" s="73"/>
      <c r="C26" s="72"/>
      <c r="D26" s="71">
        <f>D24+D25</f>
        <v>2.1</v>
      </c>
      <c r="E26" s="71">
        <f>E24+E25</f>
        <v>0.96</v>
      </c>
      <c r="F26" s="71">
        <f>F24+F25</f>
        <v>40.200000000000003</v>
      </c>
      <c r="G26" s="71">
        <f>G24+G25</f>
        <v>175.2</v>
      </c>
      <c r="H26" s="71">
        <f>H24+H25</f>
        <v>40.4</v>
      </c>
      <c r="I26" s="71">
        <f>I24+I25</f>
        <v>21.6</v>
      </c>
      <c r="J26" s="71">
        <f>J24+J25</f>
        <v>0.67999999999999994</v>
      </c>
      <c r="K26" s="71">
        <f>K24+K25</f>
        <v>7.2000000000000008E-2</v>
      </c>
      <c r="L26" s="71">
        <f>L24+L25</f>
        <v>7.8000000000000014E-2</v>
      </c>
      <c r="M26" s="71">
        <f>M24+M25</f>
        <v>7.2</v>
      </c>
    </row>
    <row r="27" spans="1:13" hidden="1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3" hidden="1" x14ac:dyDescent="0.25">
      <c r="A28" s="69"/>
      <c r="B28" s="65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13" hidden="1" x14ac:dyDescent="0.25">
      <c r="A29" s="69"/>
      <c r="B29" s="65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  <row r="30" spans="1:13" hidden="1" x14ac:dyDescent="0.25">
      <c r="A30" s="69"/>
      <c r="B30" s="65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 hidden="1" x14ac:dyDescent="0.25">
      <c r="A31" s="66"/>
      <c r="B31" s="62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1:13" hidden="1" x14ac:dyDescent="0.25">
      <c r="A32" s="68"/>
      <c r="B32" s="62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1:13" hidden="1" x14ac:dyDescent="0.25">
      <c r="A33" s="60"/>
      <c r="B33" s="60"/>
      <c r="C33" s="59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hidden="1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1:13" hidden="1" x14ac:dyDescent="0.25">
      <c r="A35" s="66"/>
      <c r="B35" s="65"/>
      <c r="C35" s="61"/>
      <c r="D35" s="61"/>
      <c r="E35" s="61"/>
      <c r="F35" s="61"/>
      <c r="G35" s="61"/>
      <c r="H35" s="64"/>
      <c r="I35" s="64"/>
      <c r="J35" s="64"/>
      <c r="K35" s="64"/>
      <c r="L35" s="64"/>
      <c r="M35" s="64"/>
    </row>
    <row r="36" spans="1:13" hidden="1" x14ac:dyDescent="0.25">
      <c r="A36" s="63"/>
      <c r="B36" s="62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</row>
    <row r="37" spans="1:13" hidden="1" x14ac:dyDescent="0.25">
      <c r="A37" s="60"/>
      <c r="B37" s="60"/>
      <c r="C37" s="59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x14ac:dyDescent="0.25">
      <c r="A38" s="57" t="s">
        <v>9</v>
      </c>
      <c r="B38" s="57"/>
      <c r="C38" s="57"/>
      <c r="D38" s="56">
        <f>D11+D20+D26+D33+D37</f>
        <v>50.88</v>
      </c>
      <c r="E38" s="56">
        <f>E11+E20+E26+E33+E37</f>
        <v>66.19</v>
      </c>
      <c r="F38" s="56">
        <f>F11+F20+F26+F33+F37</f>
        <v>280.01</v>
      </c>
      <c r="G38" s="56">
        <f>G11+G20+G26+G33+G37</f>
        <v>1892.26</v>
      </c>
      <c r="H38" s="56">
        <f>H11+H20+H26+H33+H37</f>
        <v>474.25999999999993</v>
      </c>
      <c r="I38" s="56">
        <f>I11+I20+I26+I33+I37</f>
        <v>277.35000000000002</v>
      </c>
      <c r="J38" s="56">
        <f>J11+J20+J26+J33+J37</f>
        <v>10.87</v>
      </c>
      <c r="K38" s="56">
        <f>K11+K20+K26+K33+K37</f>
        <v>0.96199999999999997</v>
      </c>
      <c r="L38" s="56">
        <f>L11+L20+L26+L33+L37</f>
        <v>0.88800000000000012</v>
      </c>
      <c r="M38" s="56">
        <f>M11+M20+M26+M33+M37</f>
        <v>61.379999999999995</v>
      </c>
    </row>
    <row r="39" spans="1:13" x14ac:dyDescent="0.25">
      <c r="A39" s="5" t="s">
        <v>8</v>
      </c>
      <c r="B39" s="5"/>
      <c r="C39" s="5"/>
      <c r="D39" s="4">
        <f>D38*100/D399</f>
        <v>56.533333333333331</v>
      </c>
      <c r="E39" s="4">
        <f>E38*100/E399</f>
        <v>71.945652173913047</v>
      </c>
      <c r="F39" s="4">
        <f>F38*100/F399</f>
        <v>73.10966057441253</v>
      </c>
      <c r="G39" s="4">
        <f>G38*100/G399</f>
        <v>69.568382352941171</v>
      </c>
      <c r="H39" s="4">
        <f>H38*100/H399</f>
        <v>39.521666666666661</v>
      </c>
      <c r="I39" s="4">
        <f>I38*100/I399</f>
        <v>92.450000000000017</v>
      </c>
      <c r="J39" s="4">
        <f>J38*100/J399</f>
        <v>60.388888888888886</v>
      </c>
      <c r="K39" s="4">
        <f>K38*100/K399</f>
        <v>68.714285714285722</v>
      </c>
      <c r="L39" s="4">
        <f>L38*100/L399</f>
        <v>55.500000000000007</v>
      </c>
      <c r="M39" s="4">
        <f>M38*100/M399</f>
        <v>87.685714285714283</v>
      </c>
    </row>
    <row r="40" spans="1:13" x14ac:dyDescent="0.25">
      <c r="A40" s="33" t="s">
        <v>59</v>
      </c>
      <c r="B40" s="33" t="s">
        <v>58</v>
      </c>
      <c r="C40" s="33" t="s">
        <v>57</v>
      </c>
      <c r="D40" s="33" t="s">
        <v>56</v>
      </c>
      <c r="E40" s="33"/>
      <c r="F40" s="33"/>
      <c r="G40" s="33" t="s">
        <v>55</v>
      </c>
      <c r="H40" s="34" t="s">
        <v>54</v>
      </c>
      <c r="I40" s="34"/>
      <c r="J40" s="34"/>
      <c r="K40" s="34" t="s">
        <v>53</v>
      </c>
      <c r="L40" s="34"/>
      <c r="M40" s="34"/>
    </row>
    <row r="41" spans="1:13" ht="16.5" x14ac:dyDescent="0.25">
      <c r="A41" s="33"/>
      <c r="B41" s="33"/>
      <c r="C41" s="33"/>
      <c r="D41" s="8" t="s">
        <v>52</v>
      </c>
      <c r="E41" s="8" t="s">
        <v>51</v>
      </c>
      <c r="F41" s="8" t="s">
        <v>50</v>
      </c>
      <c r="G41" s="33"/>
      <c r="H41" s="32" t="s">
        <v>49</v>
      </c>
      <c r="I41" s="32" t="s">
        <v>48</v>
      </c>
      <c r="J41" s="32" t="s">
        <v>47</v>
      </c>
      <c r="K41" s="9" t="s">
        <v>46</v>
      </c>
      <c r="L41" s="9" t="s">
        <v>45</v>
      </c>
      <c r="M41" s="31" t="s">
        <v>44</v>
      </c>
    </row>
    <row r="42" spans="1:13" x14ac:dyDescent="0.25">
      <c r="A42" s="14" t="s">
        <v>167</v>
      </c>
      <c r="B42" s="14"/>
      <c r="C42" s="14"/>
      <c r="D42" s="14"/>
      <c r="E42" s="14"/>
      <c r="F42" s="14"/>
      <c r="G42" s="14"/>
      <c r="H42" s="14"/>
      <c r="I42" s="14"/>
      <c r="J42" s="14"/>
      <c r="K42" s="30"/>
      <c r="L42" s="30"/>
      <c r="M42" s="14"/>
    </row>
    <row r="43" spans="1:13" x14ac:dyDescent="0.25">
      <c r="A43" s="14" t="s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s="52" customFormat="1" ht="12.75" x14ac:dyDescent="0.2">
      <c r="A44" s="11" t="s">
        <v>148</v>
      </c>
      <c r="B44" s="13" t="s">
        <v>147</v>
      </c>
      <c r="C44" s="15">
        <v>100</v>
      </c>
      <c r="D44" s="9">
        <v>0.7</v>
      </c>
      <c r="E44" s="9">
        <v>7.4</v>
      </c>
      <c r="F44" s="9">
        <v>2.9</v>
      </c>
      <c r="G44" s="9">
        <v>81</v>
      </c>
      <c r="H44" s="9">
        <v>16.03</v>
      </c>
      <c r="I44" s="9">
        <v>9.94</v>
      </c>
      <c r="J44" s="9">
        <v>0.43</v>
      </c>
      <c r="K44" s="9">
        <v>0.02</v>
      </c>
      <c r="L44" s="9">
        <v>0.02</v>
      </c>
      <c r="M44" s="9">
        <v>13.88</v>
      </c>
    </row>
    <row r="45" spans="1:13" x14ac:dyDescent="0.25">
      <c r="A45" s="17" t="s">
        <v>166</v>
      </c>
      <c r="B45" s="16" t="s">
        <v>165</v>
      </c>
      <c r="C45" s="19" t="s">
        <v>37</v>
      </c>
      <c r="D45" s="19">
        <v>6.33</v>
      </c>
      <c r="E45" s="19">
        <v>8.89</v>
      </c>
      <c r="F45" s="19">
        <v>34</v>
      </c>
      <c r="G45" s="19">
        <v>241.11</v>
      </c>
      <c r="H45" s="19">
        <v>126.5</v>
      </c>
      <c r="I45" s="19">
        <v>36.99</v>
      </c>
      <c r="J45" s="19">
        <v>0.81</v>
      </c>
      <c r="K45" s="19">
        <v>0.12</v>
      </c>
      <c r="L45" s="19">
        <v>0.16</v>
      </c>
      <c r="M45" s="19">
        <v>0.53</v>
      </c>
    </row>
    <row r="46" spans="1:13" x14ac:dyDescent="0.25">
      <c r="A46" s="17" t="s">
        <v>63</v>
      </c>
      <c r="B46" s="16" t="s">
        <v>62</v>
      </c>
      <c r="C46" s="15">
        <v>200</v>
      </c>
      <c r="D46" s="9">
        <v>0.2</v>
      </c>
      <c r="E46" s="9">
        <v>0.04</v>
      </c>
      <c r="F46" s="9">
        <v>10.199999999999999</v>
      </c>
      <c r="G46" s="9">
        <v>41</v>
      </c>
      <c r="H46" s="9">
        <v>3.1</v>
      </c>
      <c r="I46" s="9">
        <v>0.84</v>
      </c>
      <c r="J46" s="9">
        <v>7.0000000000000007E-2</v>
      </c>
      <c r="K46" s="9">
        <v>0</v>
      </c>
      <c r="L46" s="9">
        <v>0</v>
      </c>
      <c r="M46" s="9">
        <v>2.8</v>
      </c>
    </row>
    <row r="47" spans="1:13" x14ac:dyDescent="0.25">
      <c r="A47" s="11"/>
      <c r="B47" s="13" t="s">
        <v>16</v>
      </c>
      <c r="C47" s="15">
        <v>80</v>
      </c>
      <c r="D47" s="9">
        <v>6.08</v>
      </c>
      <c r="E47" s="9">
        <v>0.72</v>
      </c>
      <c r="F47" s="9">
        <v>39.76</v>
      </c>
      <c r="G47" s="9">
        <v>180.8</v>
      </c>
      <c r="H47" s="9">
        <v>20.8</v>
      </c>
      <c r="I47" s="9">
        <v>28</v>
      </c>
      <c r="J47" s="9">
        <v>1.28</v>
      </c>
      <c r="K47" s="9">
        <v>0.13</v>
      </c>
      <c r="L47" s="9">
        <v>0.06</v>
      </c>
      <c r="M47" s="9">
        <v>0</v>
      </c>
    </row>
    <row r="48" spans="1:13" x14ac:dyDescent="0.25">
      <c r="A48" s="17"/>
      <c r="B48" s="13" t="s">
        <v>34</v>
      </c>
      <c r="C48" s="15">
        <v>30</v>
      </c>
      <c r="D48" s="9">
        <v>7.02</v>
      </c>
      <c r="E48" s="9">
        <v>9</v>
      </c>
      <c r="F48" s="9">
        <v>0</v>
      </c>
      <c r="G48" s="9">
        <v>111.3</v>
      </c>
      <c r="H48" s="9">
        <v>300</v>
      </c>
      <c r="I48" s="9">
        <v>14.1</v>
      </c>
      <c r="J48" s="9">
        <v>0.18</v>
      </c>
      <c r="K48" s="9">
        <v>0.01</v>
      </c>
      <c r="L48" s="9">
        <v>0.09</v>
      </c>
      <c r="M48" s="9">
        <v>0.48</v>
      </c>
    </row>
    <row r="49" spans="1:13" x14ac:dyDescent="0.25">
      <c r="A49" s="2" t="s">
        <v>10</v>
      </c>
      <c r="B49" s="2"/>
      <c r="C49" s="8"/>
      <c r="D49" s="7">
        <f>D44+D45+D46+D47+D48</f>
        <v>20.329999999999998</v>
      </c>
      <c r="E49" s="7">
        <f>E44+E45+E46+E47+E48</f>
        <v>26.049999999999997</v>
      </c>
      <c r="F49" s="7">
        <f>F44+F45+F46+F47+F48</f>
        <v>86.859999999999985</v>
      </c>
      <c r="G49" s="7">
        <f>G44+G45+G46+G47+G48</f>
        <v>655.21</v>
      </c>
      <c r="H49" s="7">
        <f>H44+H45+H46+H47+H48</f>
        <v>466.43</v>
      </c>
      <c r="I49" s="7">
        <f>I44+I45+I46+I47+I48</f>
        <v>89.87</v>
      </c>
      <c r="J49" s="7">
        <f>J44+J45+J46+J47+J48</f>
        <v>2.77</v>
      </c>
      <c r="K49" s="7">
        <f>K44+K45+K46+K47+K48</f>
        <v>0.28000000000000003</v>
      </c>
      <c r="L49" s="7">
        <f>L44+L45+L46+L47+L48</f>
        <v>0.32999999999999996</v>
      </c>
      <c r="M49" s="7">
        <f>M44+M45+M46+M47+M48</f>
        <v>17.690000000000001</v>
      </c>
    </row>
    <row r="50" spans="1:13" x14ac:dyDescent="0.25">
      <c r="A50" s="20" t="s">
        <v>33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x14ac:dyDescent="0.25">
      <c r="A51" s="11" t="s">
        <v>77</v>
      </c>
      <c r="B51" s="13" t="s">
        <v>76</v>
      </c>
      <c r="C51" s="15">
        <v>100</v>
      </c>
      <c r="D51" s="9">
        <v>0.9</v>
      </c>
      <c r="E51" s="9">
        <v>5.0999999999999996</v>
      </c>
      <c r="F51" s="9">
        <v>8.3000000000000007</v>
      </c>
      <c r="G51" s="9">
        <v>82</v>
      </c>
      <c r="H51" s="9">
        <v>20.83</v>
      </c>
      <c r="I51" s="9">
        <v>12.1</v>
      </c>
      <c r="J51" s="9">
        <v>1.2</v>
      </c>
      <c r="K51" s="9">
        <v>0.03</v>
      </c>
      <c r="L51" s="9">
        <v>0.03</v>
      </c>
      <c r="M51" s="9">
        <v>8</v>
      </c>
    </row>
    <row r="52" spans="1:13" x14ac:dyDescent="0.25">
      <c r="A52" s="11" t="s">
        <v>164</v>
      </c>
      <c r="B52" s="13" t="s">
        <v>163</v>
      </c>
      <c r="C52" s="15" t="s">
        <v>68</v>
      </c>
      <c r="D52" s="9">
        <v>2.15</v>
      </c>
      <c r="E52" s="9">
        <v>5.65</v>
      </c>
      <c r="F52" s="9">
        <v>12.5</v>
      </c>
      <c r="G52" s="9">
        <v>110</v>
      </c>
      <c r="H52" s="9">
        <v>19.98</v>
      </c>
      <c r="I52" s="9">
        <v>13.72</v>
      </c>
      <c r="J52" s="9">
        <v>0.49</v>
      </c>
      <c r="K52" s="9">
        <v>0.04</v>
      </c>
      <c r="L52" s="9">
        <v>0.03</v>
      </c>
      <c r="M52" s="9">
        <v>8</v>
      </c>
    </row>
    <row r="53" spans="1:13" x14ac:dyDescent="0.25">
      <c r="A53" s="17" t="s">
        <v>106</v>
      </c>
      <c r="B53" s="16" t="s">
        <v>105</v>
      </c>
      <c r="C53" s="9">
        <v>200</v>
      </c>
      <c r="D53" s="9">
        <v>4.1100000000000003</v>
      </c>
      <c r="E53" s="9">
        <v>7</v>
      </c>
      <c r="F53" s="9">
        <v>26</v>
      </c>
      <c r="G53" s="9">
        <v>186.67</v>
      </c>
      <c r="H53" s="9">
        <v>48.54</v>
      </c>
      <c r="I53" s="9">
        <v>39.18</v>
      </c>
      <c r="J53" s="9">
        <v>1.42</v>
      </c>
      <c r="K53" s="9">
        <v>0.16</v>
      </c>
      <c r="L53" s="9">
        <v>0.13</v>
      </c>
      <c r="M53" s="9">
        <v>6.91</v>
      </c>
    </row>
    <row r="54" spans="1:13" x14ac:dyDescent="0.25">
      <c r="A54" s="17" t="s">
        <v>162</v>
      </c>
      <c r="B54" s="16" t="s">
        <v>161</v>
      </c>
      <c r="C54" s="9" t="s">
        <v>160</v>
      </c>
      <c r="D54" s="18">
        <v>12.5</v>
      </c>
      <c r="E54" s="18">
        <v>17.7</v>
      </c>
      <c r="F54" s="18">
        <v>12.7</v>
      </c>
      <c r="G54" s="18">
        <v>262</v>
      </c>
      <c r="H54" s="18">
        <v>18.23</v>
      </c>
      <c r="I54" s="18">
        <v>18.78</v>
      </c>
      <c r="J54" s="18">
        <v>1.49</v>
      </c>
      <c r="K54" s="18">
        <v>7.0000000000000007E-2</v>
      </c>
      <c r="L54" s="18">
        <v>0.08</v>
      </c>
      <c r="M54" s="18">
        <v>0.33</v>
      </c>
    </row>
    <row r="55" spans="1:13" x14ac:dyDescent="0.25">
      <c r="A55" s="17" t="s">
        <v>83</v>
      </c>
      <c r="B55" s="16" t="s">
        <v>82</v>
      </c>
      <c r="C55" s="15">
        <v>200</v>
      </c>
      <c r="D55" s="9">
        <v>0.2</v>
      </c>
      <c r="E55" s="9">
        <v>0.1</v>
      </c>
      <c r="F55" s="9">
        <v>17.2</v>
      </c>
      <c r="G55" s="9">
        <v>68</v>
      </c>
      <c r="H55" s="9">
        <v>6.03</v>
      </c>
      <c r="I55" s="9">
        <v>3.13</v>
      </c>
      <c r="J55" s="9">
        <v>0.8</v>
      </c>
      <c r="K55" s="9">
        <v>0.01</v>
      </c>
      <c r="L55" s="9">
        <v>0.01</v>
      </c>
      <c r="M55" s="9">
        <v>1.36</v>
      </c>
    </row>
    <row r="56" spans="1:13" x14ac:dyDescent="0.25">
      <c r="A56" s="11"/>
      <c r="B56" s="50" t="s">
        <v>17</v>
      </c>
      <c r="C56" s="15">
        <v>60</v>
      </c>
      <c r="D56" s="9">
        <v>4.08</v>
      </c>
      <c r="E56" s="9">
        <v>0.72</v>
      </c>
      <c r="F56" s="9">
        <v>27.84</v>
      </c>
      <c r="G56" s="9">
        <v>129</v>
      </c>
      <c r="H56" s="9">
        <v>18</v>
      </c>
      <c r="I56" s="9">
        <v>27.6</v>
      </c>
      <c r="J56" s="9">
        <v>1.38</v>
      </c>
      <c r="K56" s="9">
        <v>0.1</v>
      </c>
      <c r="L56" s="9">
        <v>0.05</v>
      </c>
      <c r="M56" s="9">
        <v>0</v>
      </c>
    </row>
    <row r="57" spans="1:13" x14ac:dyDescent="0.25">
      <c r="A57" s="27"/>
      <c r="B57" s="13" t="s">
        <v>16</v>
      </c>
      <c r="C57" s="15">
        <v>70</v>
      </c>
      <c r="D57" s="9">
        <v>5.32</v>
      </c>
      <c r="E57" s="9">
        <v>0.63</v>
      </c>
      <c r="F57" s="9">
        <v>34.79</v>
      </c>
      <c r="G57" s="9">
        <v>158.19999999999999</v>
      </c>
      <c r="H57" s="9">
        <v>18.2</v>
      </c>
      <c r="I57" s="9">
        <v>24.5</v>
      </c>
      <c r="J57" s="9">
        <v>1.1200000000000001</v>
      </c>
      <c r="K57" s="9">
        <v>0.11</v>
      </c>
      <c r="L57" s="9">
        <v>0.06</v>
      </c>
      <c r="M57" s="9">
        <v>0</v>
      </c>
    </row>
    <row r="58" spans="1:13" x14ac:dyDescent="0.25">
      <c r="A58" s="22" t="s">
        <v>10</v>
      </c>
      <c r="B58" s="21"/>
      <c r="C58" s="8"/>
      <c r="D58" s="7">
        <f>D51+D52+D53+D54+D56+D57+D583+D55</f>
        <v>29.26</v>
      </c>
      <c r="E58" s="7">
        <f>E51+E52+E53+E54+E56+E57+E583+E55</f>
        <v>36.900000000000006</v>
      </c>
      <c r="F58" s="7">
        <f>F51+F52+F53+F54+F56+F57+F583+F55</f>
        <v>139.32999999999998</v>
      </c>
      <c r="G58" s="7">
        <f>G51+G52+G53+G54+G56+G57+G583+G55</f>
        <v>995.86999999999989</v>
      </c>
      <c r="H58" s="7">
        <f>H51+H52+H53+H54+H56+H57+H583+H55</f>
        <v>149.81</v>
      </c>
      <c r="I58" s="7">
        <f>I51+I52+I53+I54+I56+I57+I583+I55</f>
        <v>139.01</v>
      </c>
      <c r="J58" s="7">
        <f>J51+J52+J53+J54+J56+J57+J583+J55</f>
        <v>7.8999999999999995</v>
      </c>
      <c r="K58" s="7">
        <f>K51+K52+K53+K54+K56+K57+K583+K55</f>
        <v>0.52</v>
      </c>
      <c r="L58" s="7">
        <f>L51+L52+L53+L54+L56+L57+L583+L55</f>
        <v>0.39</v>
      </c>
      <c r="M58" s="7">
        <f>M51+M52+M53+M54+M56+M57+M583+M55</f>
        <v>24.599999999999998</v>
      </c>
    </row>
    <row r="59" spans="1:13" x14ac:dyDescent="0.25">
      <c r="A59" s="37"/>
      <c r="B59" s="36" t="s">
        <v>15</v>
      </c>
      <c r="C59" s="23"/>
      <c r="D59" s="6">
        <f>D49+D58</f>
        <v>49.59</v>
      </c>
      <c r="E59" s="6">
        <f>E49+E58</f>
        <v>62.95</v>
      </c>
      <c r="F59" s="6">
        <f>F49+F58</f>
        <v>226.18999999999997</v>
      </c>
      <c r="G59" s="6">
        <f>G49+G58</f>
        <v>1651.08</v>
      </c>
      <c r="H59" s="6">
        <f>H49+H58</f>
        <v>616.24</v>
      </c>
      <c r="I59" s="6">
        <f>I49+I58</f>
        <v>228.88</v>
      </c>
      <c r="J59" s="6">
        <f>J49+J58</f>
        <v>10.67</v>
      </c>
      <c r="K59" s="6">
        <f>K49+K58</f>
        <v>0.8</v>
      </c>
      <c r="L59" s="6">
        <f>L49+L58</f>
        <v>0.72</v>
      </c>
      <c r="M59" s="6">
        <f>M49+M58</f>
        <v>42.29</v>
      </c>
    </row>
    <row r="60" spans="1:13" x14ac:dyDescent="0.25">
      <c r="A60" s="25" t="s">
        <v>14</v>
      </c>
      <c r="B60" s="24"/>
      <c r="C60" s="23"/>
      <c r="D60" s="4">
        <f>D59*100/D398</f>
        <v>91.833333333333329</v>
      </c>
      <c r="E60" s="4">
        <f>E59*100/E398</f>
        <v>114.03985507246377</v>
      </c>
      <c r="F60" s="4">
        <f>F59*100/F398</f>
        <v>98.429068755439488</v>
      </c>
      <c r="G60" s="4">
        <f>G59*100/G398</f>
        <v>101.16911764705883</v>
      </c>
      <c r="H60" s="4">
        <f>H59*100/H398</f>
        <v>85.588888888888889</v>
      </c>
      <c r="I60" s="4">
        <f>I59*100/I398</f>
        <v>127.15555555555555</v>
      </c>
      <c r="J60" s="4">
        <f>J59*100/J398</f>
        <v>98.796296296296305</v>
      </c>
      <c r="K60" s="4">
        <f>K59*100/K398</f>
        <v>95.238095238095255</v>
      </c>
      <c r="L60" s="4">
        <f>L59*100/L398</f>
        <v>75</v>
      </c>
      <c r="M60" s="4">
        <f>M59*100/M398</f>
        <v>100.69047619047619</v>
      </c>
    </row>
    <row r="61" spans="1:13" x14ac:dyDescent="0.25">
      <c r="A61" s="14" t="s">
        <v>13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11"/>
      <c r="B62" s="35" t="s">
        <v>134</v>
      </c>
      <c r="C62" s="9">
        <v>180</v>
      </c>
      <c r="D62" s="9">
        <v>5.04</v>
      </c>
      <c r="E62" s="9">
        <v>4.5</v>
      </c>
      <c r="F62" s="9">
        <v>18.36</v>
      </c>
      <c r="G62" s="9">
        <v>136.80000000000001</v>
      </c>
      <c r="H62" s="9">
        <v>207</v>
      </c>
      <c r="I62" s="9">
        <v>19.8</v>
      </c>
      <c r="J62" s="9">
        <v>7.0000000000000007E-2</v>
      </c>
      <c r="K62" s="9">
        <v>0.08</v>
      </c>
      <c r="L62" s="9">
        <v>0.42</v>
      </c>
      <c r="M62" s="9">
        <v>1.44</v>
      </c>
    </row>
    <row r="63" spans="1:13" x14ac:dyDescent="0.25">
      <c r="A63" s="17" t="s">
        <v>159</v>
      </c>
      <c r="B63" s="10" t="s">
        <v>158</v>
      </c>
      <c r="C63" s="9">
        <v>50</v>
      </c>
      <c r="D63" s="9">
        <v>3.35</v>
      </c>
      <c r="E63" s="9">
        <v>5.55</v>
      </c>
      <c r="F63" s="9">
        <v>30.8</v>
      </c>
      <c r="G63" s="9">
        <v>185.5</v>
      </c>
      <c r="H63" s="9">
        <v>12.03</v>
      </c>
      <c r="I63" s="9">
        <v>4.79</v>
      </c>
      <c r="J63" s="9">
        <v>0.4</v>
      </c>
      <c r="K63" s="9">
        <v>3.5000000000000003E-2</v>
      </c>
      <c r="L63" s="9">
        <v>0.03</v>
      </c>
      <c r="M63" s="9">
        <v>2.5000000000000001E-2</v>
      </c>
    </row>
    <row r="64" spans="1:13" x14ac:dyDescent="0.25">
      <c r="A64" s="22"/>
      <c r="B64" s="21"/>
      <c r="C64" s="8"/>
      <c r="D64" s="7">
        <f>D62+D63</f>
        <v>8.39</v>
      </c>
      <c r="E64" s="7">
        <f>E62+E63</f>
        <v>10.050000000000001</v>
      </c>
      <c r="F64" s="7">
        <f>F62+F63</f>
        <v>49.16</v>
      </c>
      <c r="G64" s="7">
        <f>G62+G63</f>
        <v>322.3</v>
      </c>
      <c r="H64" s="7">
        <f>H62+H63</f>
        <v>219.03</v>
      </c>
      <c r="I64" s="7">
        <f>I62+I63</f>
        <v>24.59</v>
      </c>
      <c r="J64" s="7">
        <f>J62+J63</f>
        <v>0.47000000000000003</v>
      </c>
      <c r="K64" s="7">
        <f>K62+K63</f>
        <v>0.115</v>
      </c>
      <c r="L64" s="7">
        <f>L62+L63</f>
        <v>0.44999999999999996</v>
      </c>
      <c r="M64" s="7">
        <f>M62+M63</f>
        <v>1.4649999999999999</v>
      </c>
    </row>
    <row r="65" spans="1:13" hidden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idden="1" x14ac:dyDescent="0.25">
      <c r="A66" s="17"/>
      <c r="B66" s="1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idden="1" x14ac:dyDescent="0.25">
      <c r="A67" s="17"/>
      <c r="B67" s="16"/>
      <c r="C67" s="15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hidden="1" x14ac:dyDescent="0.25">
      <c r="A68" s="17"/>
      <c r="B68" s="16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idden="1" x14ac:dyDescent="0.25">
      <c r="A69" s="17"/>
      <c r="B69" s="16"/>
      <c r="C69" s="15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idden="1" x14ac:dyDescent="0.25">
      <c r="A70" s="11"/>
      <c r="B70" s="13"/>
      <c r="C70" s="55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idden="1" x14ac:dyDescent="0.25">
      <c r="A71" s="27"/>
      <c r="B71" s="13"/>
      <c r="C71" s="55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hidden="1" x14ac:dyDescent="0.25">
      <c r="A72" s="2"/>
      <c r="B72" s="2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idden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idden="1" x14ac:dyDescent="0.25">
      <c r="A74" s="13"/>
      <c r="B74" s="3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idden="1" x14ac:dyDescent="0.25">
      <c r="A75" s="49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idden="1" x14ac:dyDescent="0.25">
      <c r="A76" s="2"/>
      <c r="B76" s="2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25">
      <c r="A77" s="5" t="s">
        <v>9</v>
      </c>
      <c r="B77" s="5"/>
      <c r="C77" s="5"/>
      <c r="D77" s="6">
        <f>D49+D58+D64+D72+D76</f>
        <v>57.980000000000004</v>
      </c>
      <c r="E77" s="6">
        <f>E49+E58+E64+E72+E76</f>
        <v>73</v>
      </c>
      <c r="F77" s="6">
        <f>F49+F58+F64+F72+F76</f>
        <v>275.34999999999997</v>
      </c>
      <c r="G77" s="6">
        <f>G49+G58+G64+G72+G76</f>
        <v>1973.3799999999999</v>
      </c>
      <c r="H77" s="6">
        <f>H49+H58+H64+H72+H76</f>
        <v>835.27</v>
      </c>
      <c r="I77" s="6">
        <f>I49+I58+I64+I72+I76</f>
        <v>253.47</v>
      </c>
      <c r="J77" s="6">
        <f>J49+J58+J64+J72+J76</f>
        <v>11.14</v>
      </c>
      <c r="K77" s="6">
        <f>K49+K58+K64+K72+K76</f>
        <v>0.91500000000000004</v>
      </c>
      <c r="L77" s="6">
        <f>L49+L58+L64+L72+L76</f>
        <v>1.17</v>
      </c>
      <c r="M77" s="6">
        <f>M49+M58+M64+M72+M76</f>
        <v>43.754999999999995</v>
      </c>
    </row>
    <row r="78" spans="1:13" x14ac:dyDescent="0.25">
      <c r="A78" s="5" t="s">
        <v>8</v>
      </c>
      <c r="B78" s="5"/>
      <c r="C78" s="5"/>
      <c r="D78" s="54">
        <f>D77*100/D399</f>
        <v>64.422222222222217</v>
      </c>
      <c r="E78" s="54">
        <f>E77*100/E399</f>
        <v>79.347826086956516</v>
      </c>
      <c r="F78" s="54">
        <f>F77*100/F399</f>
        <v>71.892950391644902</v>
      </c>
      <c r="G78" s="54">
        <f>G77*100/G399</f>
        <v>72.550735294117644</v>
      </c>
      <c r="H78" s="54">
        <f>H77*100/H399</f>
        <v>69.605833333333337</v>
      </c>
      <c r="I78" s="54">
        <f>I77*100/I399</f>
        <v>84.49</v>
      </c>
      <c r="J78" s="54">
        <f>J77*100/J399</f>
        <v>61.888888888888886</v>
      </c>
      <c r="K78" s="54">
        <f>K77*100/K399</f>
        <v>65.357142857142861</v>
      </c>
      <c r="L78" s="54">
        <f>L77*100/L399</f>
        <v>73.125</v>
      </c>
      <c r="M78" s="54">
        <f>M77*100/M399</f>
        <v>62.50714285714286</v>
      </c>
    </row>
    <row r="79" spans="1:13" x14ac:dyDescent="0.25">
      <c r="A79" s="33" t="s">
        <v>59</v>
      </c>
      <c r="B79" s="33" t="s">
        <v>58</v>
      </c>
      <c r="C79" s="33" t="s">
        <v>57</v>
      </c>
      <c r="D79" s="33" t="s">
        <v>56</v>
      </c>
      <c r="E79" s="33"/>
      <c r="F79" s="33"/>
      <c r="G79" s="33" t="s">
        <v>55</v>
      </c>
      <c r="H79" s="34" t="s">
        <v>54</v>
      </c>
      <c r="I79" s="34"/>
      <c r="J79" s="34"/>
      <c r="K79" s="34" t="s">
        <v>53</v>
      </c>
      <c r="L79" s="34"/>
      <c r="M79" s="34"/>
    </row>
    <row r="80" spans="1:13" ht="16.5" x14ac:dyDescent="0.25">
      <c r="A80" s="33"/>
      <c r="B80" s="33"/>
      <c r="C80" s="33"/>
      <c r="D80" s="8" t="s">
        <v>52</v>
      </c>
      <c r="E80" s="8" t="s">
        <v>51</v>
      </c>
      <c r="F80" s="8" t="s">
        <v>50</v>
      </c>
      <c r="G80" s="33"/>
      <c r="H80" s="32" t="s">
        <v>49</v>
      </c>
      <c r="I80" s="32" t="s">
        <v>48</v>
      </c>
      <c r="J80" s="32" t="s">
        <v>47</v>
      </c>
      <c r="K80" s="9" t="s">
        <v>46</v>
      </c>
      <c r="L80" s="9" t="s">
        <v>45</v>
      </c>
      <c r="M80" s="31" t="s">
        <v>44</v>
      </c>
    </row>
    <row r="81" spans="1:13" x14ac:dyDescent="0.25">
      <c r="A81" s="14" t="s">
        <v>157</v>
      </c>
      <c r="B81" s="14"/>
      <c r="C81" s="14"/>
      <c r="D81" s="14"/>
      <c r="E81" s="14"/>
      <c r="F81" s="14"/>
      <c r="G81" s="14"/>
      <c r="H81" s="14"/>
      <c r="I81" s="14"/>
      <c r="J81" s="14"/>
      <c r="K81" s="30"/>
      <c r="L81" s="30"/>
      <c r="M81" s="14"/>
    </row>
    <row r="82" spans="1:13" x14ac:dyDescent="0.25">
      <c r="A82" s="14" t="s">
        <v>42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1" t="s">
        <v>156</v>
      </c>
      <c r="B83" s="13" t="s">
        <v>155</v>
      </c>
      <c r="C83" s="15">
        <v>100</v>
      </c>
      <c r="D83" s="9">
        <v>2.2999999999999998</v>
      </c>
      <c r="E83" s="9">
        <v>6.4</v>
      </c>
      <c r="F83" s="9">
        <v>8.1999999999999993</v>
      </c>
      <c r="G83" s="9">
        <v>99</v>
      </c>
      <c r="H83" s="9">
        <v>57.1</v>
      </c>
      <c r="I83" s="9">
        <v>20.62</v>
      </c>
      <c r="J83" s="9">
        <v>0.9</v>
      </c>
      <c r="K83" s="9">
        <v>0.03</v>
      </c>
      <c r="L83" s="9">
        <v>0.04</v>
      </c>
      <c r="M83" s="9">
        <v>21.4</v>
      </c>
    </row>
    <row r="84" spans="1:13" x14ac:dyDescent="0.25">
      <c r="A84" s="17" t="s">
        <v>154</v>
      </c>
      <c r="B84" s="16" t="s">
        <v>153</v>
      </c>
      <c r="C84" s="15" t="s">
        <v>37</v>
      </c>
      <c r="D84" s="12">
        <v>7.33</v>
      </c>
      <c r="E84" s="12">
        <v>8</v>
      </c>
      <c r="F84" s="12">
        <v>52.22</v>
      </c>
      <c r="G84" s="12">
        <v>307.77999999999997</v>
      </c>
      <c r="H84" s="12">
        <v>132.44</v>
      </c>
      <c r="I84" s="12">
        <v>20.8</v>
      </c>
      <c r="J84" s="12">
        <v>0.51</v>
      </c>
      <c r="K84" s="12">
        <v>0.08</v>
      </c>
      <c r="L84" s="12">
        <v>0.16</v>
      </c>
      <c r="M84" s="12">
        <v>0.54</v>
      </c>
    </row>
    <row r="85" spans="1:13" x14ac:dyDescent="0.25">
      <c r="A85" s="17" t="s">
        <v>19</v>
      </c>
      <c r="B85" s="16" t="s">
        <v>18</v>
      </c>
      <c r="C85" s="15">
        <v>180</v>
      </c>
      <c r="D85" s="9">
        <v>0.09</v>
      </c>
      <c r="E85" s="9">
        <v>0.03</v>
      </c>
      <c r="F85" s="9">
        <v>8.91</v>
      </c>
      <c r="G85" s="9">
        <v>31.5</v>
      </c>
      <c r="H85" s="9">
        <v>0.23</v>
      </c>
      <c r="I85" s="9">
        <v>0</v>
      </c>
      <c r="J85" s="9">
        <v>0.03</v>
      </c>
      <c r="K85" s="9">
        <v>0</v>
      </c>
      <c r="L85" s="9">
        <v>0</v>
      </c>
      <c r="M85" s="9">
        <v>0</v>
      </c>
    </row>
    <row r="86" spans="1:13" x14ac:dyDescent="0.25">
      <c r="A86" s="11"/>
      <c r="B86" s="13" t="s">
        <v>16</v>
      </c>
      <c r="C86" s="15">
        <v>50</v>
      </c>
      <c r="D86" s="12">
        <v>3.8</v>
      </c>
      <c r="E86" s="12">
        <v>0.45</v>
      </c>
      <c r="F86" s="12">
        <v>24.85</v>
      </c>
      <c r="G86" s="12">
        <v>113</v>
      </c>
      <c r="H86" s="12">
        <v>13</v>
      </c>
      <c r="I86" s="12">
        <v>17.5</v>
      </c>
      <c r="J86" s="12">
        <v>0.8</v>
      </c>
      <c r="K86" s="12">
        <v>0.08</v>
      </c>
      <c r="L86" s="12">
        <v>0.04</v>
      </c>
      <c r="M86" s="12">
        <v>0</v>
      </c>
    </row>
    <row r="87" spans="1:13" x14ac:dyDescent="0.25">
      <c r="A87" s="48"/>
      <c r="B87" s="10" t="s">
        <v>90</v>
      </c>
      <c r="C87" s="9">
        <v>40</v>
      </c>
      <c r="D87" s="9">
        <v>5.0999999999999996</v>
      </c>
      <c r="E87" s="9">
        <v>4.5999999999999996</v>
      </c>
      <c r="F87" s="9">
        <v>0.3</v>
      </c>
      <c r="G87" s="9">
        <v>63</v>
      </c>
      <c r="H87" s="9">
        <v>22</v>
      </c>
      <c r="I87" s="9">
        <v>4.8</v>
      </c>
      <c r="J87" s="9">
        <v>1</v>
      </c>
      <c r="K87" s="9">
        <v>0.3</v>
      </c>
      <c r="L87" s="9">
        <v>0</v>
      </c>
      <c r="M87" s="9">
        <v>0</v>
      </c>
    </row>
    <row r="88" spans="1:13" x14ac:dyDescent="0.25">
      <c r="A88" s="2" t="s">
        <v>10</v>
      </c>
      <c r="B88" s="2"/>
      <c r="C88" s="8"/>
      <c r="D88" s="7">
        <f>D83+D84+D85+D86+D87</f>
        <v>18.619999999999997</v>
      </c>
      <c r="E88" s="7">
        <f>E83+E84+E85+E86+E87</f>
        <v>19.479999999999997</v>
      </c>
      <c r="F88" s="7">
        <f>F83+F84+F85+F86+F87</f>
        <v>94.48</v>
      </c>
      <c r="G88" s="7">
        <f>G83+G84+G85+G86+G87</f>
        <v>614.28</v>
      </c>
      <c r="H88" s="7">
        <f>H83+H84+H85+H86+H87</f>
        <v>224.76999999999998</v>
      </c>
      <c r="I88" s="7">
        <f>I83+I84+I85+I86+I87</f>
        <v>63.72</v>
      </c>
      <c r="J88" s="7">
        <f>J83+J84+J85+J86+J87</f>
        <v>3.24</v>
      </c>
      <c r="K88" s="7">
        <f>K83+K84+K85+K86+K87</f>
        <v>0.49</v>
      </c>
      <c r="L88" s="7">
        <f>L83+L84+L85+L86+L87</f>
        <v>0.24000000000000002</v>
      </c>
      <c r="M88" s="7">
        <f>M83+M84+M85+M86+M87</f>
        <v>21.939999999999998</v>
      </c>
    </row>
    <row r="89" spans="1:13" x14ac:dyDescent="0.25">
      <c r="A89" s="20" t="s">
        <v>33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x14ac:dyDescent="0.25">
      <c r="A90" s="29" t="s">
        <v>32</v>
      </c>
      <c r="B90" s="28" t="s">
        <v>31</v>
      </c>
      <c r="C90" s="9">
        <v>100</v>
      </c>
      <c r="D90" s="9">
        <v>5</v>
      </c>
      <c r="E90" s="9">
        <v>0.2</v>
      </c>
      <c r="F90" s="9">
        <v>13.3</v>
      </c>
      <c r="G90" s="9">
        <v>72</v>
      </c>
      <c r="H90" s="9">
        <v>26</v>
      </c>
      <c r="I90" s="9">
        <v>38</v>
      </c>
      <c r="J90" s="9">
        <v>0.7</v>
      </c>
      <c r="K90" s="9">
        <v>0.35</v>
      </c>
      <c r="L90" s="9">
        <v>0.2</v>
      </c>
      <c r="M90" s="9">
        <v>25</v>
      </c>
    </row>
    <row r="91" spans="1:13" x14ac:dyDescent="0.25">
      <c r="A91" s="11" t="s">
        <v>70</v>
      </c>
      <c r="B91" s="13" t="s">
        <v>69</v>
      </c>
      <c r="C91" s="15" t="s">
        <v>107</v>
      </c>
      <c r="D91" s="9">
        <v>2.8</v>
      </c>
      <c r="E91" s="9">
        <v>9.9</v>
      </c>
      <c r="F91" s="9">
        <v>16.3</v>
      </c>
      <c r="G91" s="9">
        <v>165</v>
      </c>
      <c r="H91" s="9">
        <v>60.71</v>
      </c>
      <c r="I91" s="9">
        <v>30.21</v>
      </c>
      <c r="J91" s="9">
        <v>1.37</v>
      </c>
      <c r="K91" s="9">
        <v>0.06</v>
      </c>
      <c r="L91" s="9">
        <v>0.09</v>
      </c>
      <c r="M91" s="9">
        <v>9.82</v>
      </c>
    </row>
    <row r="92" spans="1:13" x14ac:dyDescent="0.25">
      <c r="A92" s="17" t="s">
        <v>67</v>
      </c>
      <c r="B92" s="16" t="s">
        <v>66</v>
      </c>
      <c r="C92" s="9" t="s">
        <v>25</v>
      </c>
      <c r="D92" s="9">
        <v>6.6</v>
      </c>
      <c r="E92" s="9">
        <v>5</v>
      </c>
      <c r="F92" s="9">
        <v>40</v>
      </c>
      <c r="G92" s="9">
        <v>235</v>
      </c>
      <c r="H92" s="9">
        <v>11.17</v>
      </c>
      <c r="I92" s="9">
        <v>8.77</v>
      </c>
      <c r="J92" s="9">
        <v>0.89</v>
      </c>
      <c r="K92" s="9">
        <v>7.0000000000000007E-2</v>
      </c>
      <c r="L92" s="9">
        <v>0.02</v>
      </c>
      <c r="M92" s="9">
        <v>0</v>
      </c>
    </row>
    <row r="93" spans="1:13" x14ac:dyDescent="0.25">
      <c r="A93" s="17" t="s">
        <v>152</v>
      </c>
      <c r="B93" s="16" t="s">
        <v>151</v>
      </c>
      <c r="C93" s="15">
        <v>100</v>
      </c>
      <c r="D93" s="9">
        <v>13.88</v>
      </c>
      <c r="E93" s="9">
        <v>16.75</v>
      </c>
      <c r="F93" s="9">
        <v>12.88</v>
      </c>
      <c r="G93" s="9">
        <v>258.75</v>
      </c>
      <c r="H93" s="9">
        <v>19.79</v>
      </c>
      <c r="I93" s="9">
        <v>27.28</v>
      </c>
      <c r="J93" s="9">
        <v>1.69</v>
      </c>
      <c r="K93" s="9">
        <v>0.06</v>
      </c>
      <c r="L93" s="9">
        <v>0.13</v>
      </c>
      <c r="M93" s="9">
        <v>0.08</v>
      </c>
    </row>
    <row r="94" spans="1:13" x14ac:dyDescent="0.25">
      <c r="A94" s="17" t="s">
        <v>63</v>
      </c>
      <c r="B94" s="16" t="s">
        <v>62</v>
      </c>
      <c r="C94" s="15">
        <v>180</v>
      </c>
      <c r="D94" s="9">
        <v>0.18</v>
      </c>
      <c r="E94" s="9">
        <v>0.04</v>
      </c>
      <c r="F94" s="9">
        <v>9.18</v>
      </c>
      <c r="G94" s="9">
        <v>36.9</v>
      </c>
      <c r="H94" s="9">
        <v>2.79</v>
      </c>
      <c r="I94" s="9">
        <v>0.76</v>
      </c>
      <c r="J94" s="9">
        <v>0.06</v>
      </c>
      <c r="K94" s="9">
        <v>0</v>
      </c>
      <c r="L94" s="9">
        <v>0</v>
      </c>
      <c r="M94" s="9">
        <v>2.52</v>
      </c>
    </row>
    <row r="95" spans="1:13" x14ac:dyDescent="0.25">
      <c r="A95" s="11"/>
      <c r="B95" s="13" t="s">
        <v>17</v>
      </c>
      <c r="C95" s="15">
        <v>50</v>
      </c>
      <c r="D95" s="9">
        <v>3.4</v>
      </c>
      <c r="E95" s="9">
        <v>0.6</v>
      </c>
      <c r="F95" s="9">
        <v>23.2</v>
      </c>
      <c r="G95" s="9">
        <v>107.5</v>
      </c>
      <c r="H95" s="9">
        <v>15</v>
      </c>
      <c r="I95" s="9">
        <v>23</v>
      </c>
      <c r="J95" s="9">
        <v>1.1499999999999999</v>
      </c>
      <c r="K95" s="9">
        <v>0.08</v>
      </c>
      <c r="L95" s="9">
        <v>0.05</v>
      </c>
      <c r="M95" s="9">
        <v>0</v>
      </c>
    </row>
    <row r="96" spans="1:13" x14ac:dyDescent="0.25">
      <c r="A96" s="27"/>
      <c r="B96" s="13" t="s">
        <v>16</v>
      </c>
      <c r="C96" s="15">
        <v>60</v>
      </c>
      <c r="D96" s="12">
        <v>4.5599999999999996</v>
      </c>
      <c r="E96" s="12">
        <v>0.54</v>
      </c>
      <c r="F96" s="12">
        <v>29.82</v>
      </c>
      <c r="G96" s="12">
        <v>135.6</v>
      </c>
      <c r="H96" s="12">
        <v>15.6</v>
      </c>
      <c r="I96" s="12">
        <v>21</v>
      </c>
      <c r="J96" s="12">
        <v>0.96</v>
      </c>
      <c r="K96" s="12">
        <v>0.1</v>
      </c>
      <c r="L96" s="12">
        <v>0.05</v>
      </c>
      <c r="M96" s="12">
        <v>0</v>
      </c>
    </row>
    <row r="97" spans="1:13" x14ac:dyDescent="0.25">
      <c r="A97" s="22" t="s">
        <v>10</v>
      </c>
      <c r="B97" s="21"/>
      <c r="C97" s="8"/>
      <c r="D97" s="7">
        <f>D90+D91+D92+D93+D94+D95+D96</f>
        <v>36.42</v>
      </c>
      <c r="E97" s="7">
        <f>E90+E91+E92+E93+E94+E95+E96</f>
        <v>33.03</v>
      </c>
      <c r="F97" s="7">
        <f>F90+F91+F92+F93+F94+F95+F96</f>
        <v>144.68</v>
      </c>
      <c r="G97" s="7">
        <f>G90+G91+G92+G93+G94+G95+G96</f>
        <v>1010.75</v>
      </c>
      <c r="H97" s="7">
        <f>H90+H91+H92+H93+H94+H95+H96</f>
        <v>151.06000000000003</v>
      </c>
      <c r="I97" s="7">
        <f>I90+I91+I92+I93+I94+I95+I96</f>
        <v>149.02000000000001</v>
      </c>
      <c r="J97" s="7">
        <f>J90+J91+J92+J93+J94+J95+J96</f>
        <v>6.8199999999999994</v>
      </c>
      <c r="K97" s="7">
        <f>K90+K91+K92+K93+K94+K95+K96</f>
        <v>0.72</v>
      </c>
      <c r="L97" s="7">
        <f>L90+L91+L92+L93+L94+L95+L96</f>
        <v>0.54</v>
      </c>
      <c r="M97" s="7">
        <f>M90+M91+M92+M93+M94+M95+M96</f>
        <v>37.42</v>
      </c>
    </row>
    <row r="98" spans="1:13" x14ac:dyDescent="0.25">
      <c r="A98" s="37"/>
      <c r="B98" s="36" t="s">
        <v>15</v>
      </c>
      <c r="C98" s="23"/>
      <c r="D98" s="6">
        <f>D88+D97</f>
        <v>55.04</v>
      </c>
      <c r="E98" s="6">
        <f>E88+E97</f>
        <v>52.51</v>
      </c>
      <c r="F98" s="6">
        <f>F88+F97</f>
        <v>239.16000000000003</v>
      </c>
      <c r="G98" s="6">
        <f>G88+G97</f>
        <v>1625.03</v>
      </c>
      <c r="H98" s="6">
        <f>H88+H97</f>
        <v>375.83000000000004</v>
      </c>
      <c r="I98" s="6">
        <f>I88+I97</f>
        <v>212.74</v>
      </c>
      <c r="J98" s="6">
        <f>J88+J97</f>
        <v>10.059999999999999</v>
      </c>
      <c r="K98" s="6">
        <f>K88+K97</f>
        <v>1.21</v>
      </c>
      <c r="L98" s="6">
        <f>L88+L97</f>
        <v>0.78</v>
      </c>
      <c r="M98" s="6">
        <f>M88+M97</f>
        <v>59.36</v>
      </c>
    </row>
    <row r="99" spans="1:13" x14ac:dyDescent="0.25">
      <c r="A99" s="25" t="s">
        <v>14</v>
      </c>
      <c r="B99" s="24"/>
      <c r="C99" s="23"/>
      <c r="D99" s="4">
        <f>D98*100/D398</f>
        <v>101.92592592592592</v>
      </c>
      <c r="E99" s="4">
        <f>E98*100/E398</f>
        <v>95.126811594202891</v>
      </c>
      <c r="F99" s="4">
        <f>F98*100/F398</f>
        <v>104.07310704960837</v>
      </c>
      <c r="G99" s="4">
        <f>G98*100/G398</f>
        <v>99.572916666666671</v>
      </c>
      <c r="H99" s="4">
        <f>H98*100/H398</f>
        <v>52.19861111111112</v>
      </c>
      <c r="I99" s="4">
        <f>I98*100/I398</f>
        <v>118.18888888888888</v>
      </c>
      <c r="J99" s="4">
        <f>J98*100/J398</f>
        <v>93.148148148148152</v>
      </c>
      <c r="K99" s="4">
        <f>K98*100/K398</f>
        <v>144.04761904761907</v>
      </c>
      <c r="L99" s="4">
        <f>L98*100/L398</f>
        <v>81.25</v>
      </c>
      <c r="M99" s="4">
        <f>M98*100/M398</f>
        <v>141.33333333333334</v>
      </c>
    </row>
    <row r="100" spans="1:13" x14ac:dyDescent="0.25">
      <c r="A100" s="14" t="s">
        <v>13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3"/>
      <c r="B101" s="35" t="s">
        <v>81</v>
      </c>
      <c r="C101" s="9">
        <v>180</v>
      </c>
      <c r="D101" s="9">
        <v>0.9</v>
      </c>
      <c r="E101" s="9">
        <v>0</v>
      </c>
      <c r="F101" s="9">
        <v>16.38</v>
      </c>
      <c r="G101" s="9">
        <v>68.400000000000006</v>
      </c>
      <c r="H101" s="9">
        <v>12.6</v>
      </c>
      <c r="I101" s="9">
        <v>7.2</v>
      </c>
      <c r="J101" s="9">
        <v>0.54</v>
      </c>
      <c r="K101" s="9">
        <v>0.02</v>
      </c>
      <c r="L101" s="9">
        <v>0.02</v>
      </c>
      <c r="M101" s="9">
        <v>3.6</v>
      </c>
    </row>
    <row r="102" spans="1:13" x14ac:dyDescent="0.25">
      <c r="A102" s="17" t="s">
        <v>150</v>
      </c>
      <c r="B102" s="35" t="s">
        <v>115</v>
      </c>
      <c r="C102" s="9">
        <v>20</v>
      </c>
      <c r="D102" s="9">
        <v>1.1599999999999999</v>
      </c>
      <c r="E102" s="9">
        <v>3.16</v>
      </c>
      <c r="F102" s="9">
        <v>13.12</v>
      </c>
      <c r="G102" s="9">
        <v>88.2</v>
      </c>
      <c r="H102" s="9">
        <v>11.2</v>
      </c>
      <c r="I102" s="9">
        <v>13.6</v>
      </c>
      <c r="J102" s="9">
        <v>0.92</v>
      </c>
      <c r="K102" s="9">
        <v>0.11</v>
      </c>
      <c r="L102" s="9">
        <v>0.09</v>
      </c>
      <c r="M102" s="9">
        <v>0</v>
      </c>
    </row>
    <row r="103" spans="1:13" x14ac:dyDescent="0.25">
      <c r="A103" s="22" t="s">
        <v>10</v>
      </c>
      <c r="B103" s="21"/>
      <c r="C103" s="8"/>
      <c r="D103" s="7">
        <f>D101+D102</f>
        <v>2.06</v>
      </c>
      <c r="E103" s="7">
        <f>E101+E102</f>
        <v>3.16</v>
      </c>
      <c r="F103" s="7">
        <f>F101+F102</f>
        <v>29.5</v>
      </c>
      <c r="G103" s="7">
        <f>G101+G102</f>
        <v>156.60000000000002</v>
      </c>
      <c r="H103" s="7">
        <f>H101+H102</f>
        <v>23.799999999999997</v>
      </c>
      <c r="I103" s="7">
        <f>I101+I102</f>
        <v>20.8</v>
      </c>
      <c r="J103" s="7">
        <f>J101+J102</f>
        <v>1.46</v>
      </c>
      <c r="K103" s="7">
        <f>K101+K102</f>
        <v>0.13</v>
      </c>
      <c r="L103" s="7">
        <f>L101+L102</f>
        <v>0.11</v>
      </c>
      <c r="M103" s="7">
        <f>M101+M102</f>
        <v>3.6</v>
      </c>
    </row>
    <row r="104" spans="1:13" hidden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1:13" hidden="1" x14ac:dyDescent="0.25">
      <c r="A105" s="17"/>
      <c r="B105" s="16"/>
      <c r="C105" s="15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hidden="1" x14ac:dyDescent="0.25">
      <c r="A106" s="17"/>
      <c r="B106" s="16"/>
      <c r="C106" s="15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hidden="1" x14ac:dyDescent="0.25">
      <c r="A107" s="17"/>
      <c r="B107" s="1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hidden="1" x14ac:dyDescent="0.25">
      <c r="A108" s="11"/>
      <c r="B108" s="13"/>
      <c r="C108" s="15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hidden="1" x14ac:dyDescent="0.25">
      <c r="A109" s="17"/>
      <c r="B109" s="53"/>
      <c r="C109" s="15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hidden="1" x14ac:dyDescent="0.25">
      <c r="A110" s="2"/>
      <c r="B110" s="2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idden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hidden="1" x14ac:dyDescent="0.25">
      <c r="A112" s="13"/>
      <c r="B112" s="16"/>
      <c r="C112" s="9"/>
      <c r="D112" s="9"/>
      <c r="E112" s="9"/>
      <c r="F112" s="9"/>
      <c r="G112" s="9"/>
      <c r="H112" s="32"/>
      <c r="I112" s="32"/>
      <c r="J112" s="32"/>
      <c r="K112" s="32"/>
      <c r="L112" s="32"/>
      <c r="M112" s="32"/>
    </row>
    <row r="113" spans="1:13" hidden="1" x14ac:dyDescent="0.25">
      <c r="A113" s="17"/>
      <c r="B113" s="35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idden="1" x14ac:dyDescent="0.25">
      <c r="A114" s="2"/>
      <c r="B114" s="2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5" t="s">
        <v>9</v>
      </c>
      <c r="B115" s="5"/>
      <c r="C115" s="5"/>
      <c r="D115" s="6">
        <f>D88+D97+D103+D110+D114</f>
        <v>57.1</v>
      </c>
      <c r="E115" s="6">
        <f>E88+E97+E103+E110+E114</f>
        <v>55.67</v>
      </c>
      <c r="F115" s="6">
        <f>F88+F97+F103+F110+F114</f>
        <v>268.66000000000003</v>
      </c>
      <c r="G115" s="6">
        <f>G88+G97+G103+G110+G114</f>
        <v>1781.63</v>
      </c>
      <c r="H115" s="6">
        <f>H88+H97+H103+H110+H114</f>
        <v>399.63000000000005</v>
      </c>
      <c r="I115" s="6">
        <f>I88+I97+I103+I110+I114</f>
        <v>233.54000000000002</v>
      </c>
      <c r="J115" s="6">
        <f>J88+J97+J103+J110+J114</f>
        <v>11.52</v>
      </c>
      <c r="K115" s="6">
        <f>K88+K97+K103+K110+K114</f>
        <v>1.3399999999999999</v>
      </c>
      <c r="L115" s="6">
        <f>L88+L97+L103+L110+L114</f>
        <v>0.89</v>
      </c>
      <c r="M115" s="6">
        <f>M88+M97+M103+M110+M114</f>
        <v>62.96</v>
      </c>
    </row>
    <row r="116" spans="1:13" x14ac:dyDescent="0.25">
      <c r="A116" s="5" t="s">
        <v>8</v>
      </c>
      <c r="B116" s="5"/>
      <c r="C116" s="5"/>
      <c r="D116" s="4">
        <f>D115*100/D399</f>
        <v>63.444444444444443</v>
      </c>
      <c r="E116" s="4">
        <f>E115*100/E399</f>
        <v>60.510869565217391</v>
      </c>
      <c r="F116" s="4">
        <f>F115*100/F399</f>
        <v>70.146214099216721</v>
      </c>
      <c r="G116" s="4">
        <f>G115*100/G399</f>
        <v>65.50110294117647</v>
      </c>
      <c r="H116" s="4">
        <f>H115*100/H399</f>
        <v>33.302500000000009</v>
      </c>
      <c r="I116" s="4">
        <f>I115*100/I399</f>
        <v>77.846666666666678</v>
      </c>
      <c r="J116" s="4">
        <f>J115*100/J399</f>
        <v>64</v>
      </c>
      <c r="K116" s="4">
        <f>K115*100/K399</f>
        <v>95.714285714285722</v>
      </c>
      <c r="L116" s="4">
        <f>L115*100/L399</f>
        <v>55.625</v>
      </c>
      <c r="M116" s="4">
        <f>M115*100/M399</f>
        <v>89.942857142857136</v>
      </c>
    </row>
    <row r="117" spans="1:13" x14ac:dyDescent="0.25">
      <c r="A117" s="33" t="s">
        <v>59</v>
      </c>
      <c r="B117" s="33" t="s">
        <v>58</v>
      </c>
      <c r="C117" s="33" t="s">
        <v>57</v>
      </c>
      <c r="D117" s="33" t="s">
        <v>56</v>
      </c>
      <c r="E117" s="33"/>
      <c r="F117" s="33"/>
      <c r="G117" s="33" t="s">
        <v>55</v>
      </c>
      <c r="H117" s="34" t="s">
        <v>54</v>
      </c>
      <c r="I117" s="34"/>
      <c r="J117" s="34"/>
      <c r="K117" s="34" t="s">
        <v>53</v>
      </c>
      <c r="L117" s="34"/>
      <c r="M117" s="34"/>
    </row>
    <row r="118" spans="1:13" ht="16.5" x14ac:dyDescent="0.25">
      <c r="A118" s="33"/>
      <c r="B118" s="33"/>
      <c r="C118" s="33"/>
      <c r="D118" s="8" t="s">
        <v>52</v>
      </c>
      <c r="E118" s="8" t="s">
        <v>51</v>
      </c>
      <c r="F118" s="8" t="s">
        <v>50</v>
      </c>
      <c r="G118" s="33"/>
      <c r="H118" s="32" t="s">
        <v>49</v>
      </c>
      <c r="I118" s="32" t="s">
        <v>48</v>
      </c>
      <c r="J118" s="32" t="s">
        <v>47</v>
      </c>
      <c r="K118" s="9" t="s">
        <v>46</v>
      </c>
      <c r="L118" s="9" t="s">
        <v>45</v>
      </c>
      <c r="M118" s="31" t="s">
        <v>44</v>
      </c>
    </row>
    <row r="119" spans="1:13" x14ac:dyDescent="0.25">
      <c r="A119" s="14" t="s">
        <v>149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30"/>
      <c r="L119" s="30"/>
      <c r="M119" s="14"/>
    </row>
    <row r="120" spans="1:13" x14ac:dyDescent="0.25">
      <c r="A120" s="14" t="s">
        <v>42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s="52" customFormat="1" ht="12.75" x14ac:dyDescent="0.2">
      <c r="A121" s="11" t="s">
        <v>148</v>
      </c>
      <c r="B121" s="13" t="s">
        <v>147</v>
      </c>
      <c r="C121" s="15">
        <v>100</v>
      </c>
      <c r="D121" s="9">
        <v>0.7</v>
      </c>
      <c r="E121" s="9">
        <v>7.4</v>
      </c>
      <c r="F121" s="9">
        <v>2.9</v>
      </c>
      <c r="G121" s="9">
        <v>81</v>
      </c>
      <c r="H121" s="9">
        <v>16.03</v>
      </c>
      <c r="I121" s="9">
        <v>9.94</v>
      </c>
      <c r="J121" s="9">
        <v>0.43</v>
      </c>
      <c r="K121" s="9">
        <v>0.02</v>
      </c>
      <c r="L121" s="9">
        <v>0.02</v>
      </c>
      <c r="M121" s="9">
        <v>13.88</v>
      </c>
    </row>
    <row r="122" spans="1:13" x14ac:dyDescent="0.25">
      <c r="A122" s="17" t="s">
        <v>146</v>
      </c>
      <c r="B122" s="16" t="s">
        <v>145</v>
      </c>
      <c r="C122" s="15" t="s">
        <v>37</v>
      </c>
      <c r="D122" s="9">
        <v>7.44</v>
      </c>
      <c r="E122" s="9">
        <v>8</v>
      </c>
      <c r="F122" s="9">
        <v>36.56</v>
      </c>
      <c r="G122" s="9">
        <v>241.11</v>
      </c>
      <c r="H122" s="9">
        <v>134.26</v>
      </c>
      <c r="I122" s="9">
        <v>36.28</v>
      </c>
      <c r="J122" s="9">
        <v>1.82</v>
      </c>
      <c r="K122" s="9">
        <v>0.13</v>
      </c>
      <c r="L122" s="9">
        <v>0.18</v>
      </c>
      <c r="M122" s="9">
        <v>0.4</v>
      </c>
    </row>
    <row r="123" spans="1:13" x14ac:dyDescent="0.25">
      <c r="A123" s="17" t="s">
        <v>36</v>
      </c>
      <c r="B123" s="16" t="s">
        <v>35</v>
      </c>
      <c r="C123" s="15">
        <v>200</v>
      </c>
      <c r="D123" s="9">
        <v>3.3</v>
      </c>
      <c r="E123" s="9">
        <v>2.5</v>
      </c>
      <c r="F123" s="9">
        <v>13.7</v>
      </c>
      <c r="G123" s="9">
        <v>88</v>
      </c>
      <c r="H123" s="9">
        <v>108.57</v>
      </c>
      <c r="I123" s="9">
        <v>51.1</v>
      </c>
      <c r="J123" s="9">
        <v>0.6</v>
      </c>
      <c r="K123" s="9">
        <v>0.03</v>
      </c>
      <c r="L123" s="9">
        <v>0.12</v>
      </c>
      <c r="M123" s="9">
        <v>0.32</v>
      </c>
    </row>
    <row r="124" spans="1:13" x14ac:dyDescent="0.25">
      <c r="A124" s="11"/>
      <c r="B124" s="13" t="s">
        <v>73</v>
      </c>
      <c r="C124" s="15">
        <v>10</v>
      </c>
      <c r="D124" s="9">
        <v>0.13</v>
      </c>
      <c r="E124" s="9">
        <v>7.25</v>
      </c>
      <c r="F124" s="9">
        <v>0.09</v>
      </c>
      <c r="G124" s="9">
        <v>66.099999999999994</v>
      </c>
      <c r="H124" s="9">
        <v>2.4</v>
      </c>
      <c r="I124" s="9">
        <v>0.3</v>
      </c>
      <c r="J124" s="9">
        <v>0.02</v>
      </c>
      <c r="K124" s="9">
        <v>0</v>
      </c>
      <c r="L124" s="9">
        <v>0</v>
      </c>
      <c r="M124" s="9">
        <v>0</v>
      </c>
    </row>
    <row r="125" spans="1:13" x14ac:dyDescent="0.25">
      <c r="A125" s="11"/>
      <c r="B125" s="13" t="s">
        <v>16</v>
      </c>
      <c r="C125" s="15">
        <v>60</v>
      </c>
      <c r="D125" s="9">
        <v>4.5599999999999996</v>
      </c>
      <c r="E125" s="9">
        <v>0.54</v>
      </c>
      <c r="F125" s="9">
        <v>29.82</v>
      </c>
      <c r="G125" s="9">
        <v>135.6</v>
      </c>
      <c r="H125" s="9">
        <v>15.6</v>
      </c>
      <c r="I125" s="9">
        <v>21</v>
      </c>
      <c r="J125" s="9">
        <v>0.96</v>
      </c>
      <c r="K125" s="9">
        <v>0.1</v>
      </c>
      <c r="L125" s="9">
        <v>0.05</v>
      </c>
      <c r="M125" s="9">
        <v>0</v>
      </c>
    </row>
    <row r="126" spans="1:13" x14ac:dyDescent="0.25">
      <c r="A126" s="2" t="s">
        <v>10</v>
      </c>
      <c r="B126" s="2"/>
      <c r="C126" s="8"/>
      <c r="D126" s="7">
        <f>D121+D122+D123+D124+D125</f>
        <v>16.130000000000003</v>
      </c>
      <c r="E126" s="7">
        <f>E121+E122+E123+E124+E125</f>
        <v>25.689999999999998</v>
      </c>
      <c r="F126" s="7">
        <f>F121+F122+F123+F124+F125</f>
        <v>83.07</v>
      </c>
      <c r="G126" s="7">
        <f>G121+G122+G123+G124+G125</f>
        <v>611.81000000000006</v>
      </c>
      <c r="H126" s="7">
        <f>H121+H122+H123+H124+H125</f>
        <v>276.86</v>
      </c>
      <c r="I126" s="7">
        <f>I121+I122+I123+I124+I125</f>
        <v>118.61999999999999</v>
      </c>
      <c r="J126" s="7">
        <f>J121+J122+J123+J124+J125</f>
        <v>3.83</v>
      </c>
      <c r="K126" s="7">
        <f>K121+K122+K123+K124+K125</f>
        <v>0.28000000000000003</v>
      </c>
      <c r="L126" s="7">
        <f>L121+L122+L123+L124+L125</f>
        <v>0.36999999999999994</v>
      </c>
      <c r="M126" s="7">
        <f>M121+M122+M123+M124+M125</f>
        <v>14.600000000000001</v>
      </c>
    </row>
    <row r="127" spans="1:13" x14ac:dyDescent="0.25">
      <c r="A127" s="20" t="s">
        <v>33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</row>
    <row r="128" spans="1:13" x14ac:dyDescent="0.25">
      <c r="A128" s="11" t="s">
        <v>144</v>
      </c>
      <c r="B128" s="13" t="s">
        <v>143</v>
      </c>
      <c r="C128" s="15">
        <v>100</v>
      </c>
      <c r="D128" s="9">
        <v>1.5</v>
      </c>
      <c r="E128" s="9">
        <v>4.5999999999999996</v>
      </c>
      <c r="F128" s="9">
        <v>11</v>
      </c>
      <c r="G128" s="9">
        <v>91</v>
      </c>
      <c r="H128" s="9">
        <v>38.1</v>
      </c>
      <c r="I128" s="9">
        <v>19.54</v>
      </c>
      <c r="J128" s="9">
        <v>0.95</v>
      </c>
      <c r="K128" s="9">
        <v>0.03</v>
      </c>
      <c r="L128" s="9">
        <v>0.04</v>
      </c>
      <c r="M128" s="9">
        <v>13.7</v>
      </c>
    </row>
    <row r="129" spans="1:13" x14ac:dyDescent="0.25">
      <c r="A129" s="11" t="s">
        <v>142</v>
      </c>
      <c r="B129" s="13" t="s">
        <v>141</v>
      </c>
      <c r="C129" s="15" t="s">
        <v>68</v>
      </c>
      <c r="D129" s="9">
        <v>1.75</v>
      </c>
      <c r="E129" s="9">
        <v>5.85</v>
      </c>
      <c r="F129" s="9">
        <v>8.4499999999999993</v>
      </c>
      <c r="G129" s="9">
        <v>93.5</v>
      </c>
      <c r="H129" s="9">
        <v>32.56</v>
      </c>
      <c r="I129" s="9">
        <v>19.11</v>
      </c>
      <c r="J129" s="9">
        <v>0.71</v>
      </c>
      <c r="K129" s="9">
        <v>0.05</v>
      </c>
      <c r="L129" s="9">
        <v>0.05</v>
      </c>
      <c r="M129" s="9">
        <v>12.02</v>
      </c>
    </row>
    <row r="130" spans="1:13" x14ac:dyDescent="0.25">
      <c r="A130" s="17" t="s">
        <v>140</v>
      </c>
      <c r="B130" s="16" t="s">
        <v>139</v>
      </c>
      <c r="C130" s="9" t="s">
        <v>25</v>
      </c>
      <c r="D130" s="9">
        <v>10.1</v>
      </c>
      <c r="E130" s="9">
        <v>6.3</v>
      </c>
      <c r="F130" s="9">
        <v>41.7</v>
      </c>
      <c r="G130" s="9">
        <v>268</v>
      </c>
      <c r="H130" s="9">
        <v>15.53</v>
      </c>
      <c r="I130" s="9">
        <v>146.91</v>
      </c>
      <c r="J130" s="9">
        <v>5.03</v>
      </c>
      <c r="K130" s="9">
        <v>0.22</v>
      </c>
      <c r="L130" s="9">
        <v>0.13</v>
      </c>
      <c r="M130" s="9">
        <v>0</v>
      </c>
    </row>
    <row r="131" spans="1:13" x14ac:dyDescent="0.25">
      <c r="A131" s="17" t="s">
        <v>138</v>
      </c>
      <c r="B131" s="16" t="s">
        <v>137</v>
      </c>
      <c r="C131" s="15" t="s">
        <v>136</v>
      </c>
      <c r="D131" s="9">
        <v>14.13</v>
      </c>
      <c r="E131" s="9">
        <v>11.63</v>
      </c>
      <c r="F131" s="9">
        <v>12.13</v>
      </c>
      <c r="G131" s="9">
        <v>210</v>
      </c>
      <c r="H131" s="9">
        <v>43.86</v>
      </c>
      <c r="I131" s="9">
        <v>29.54</v>
      </c>
      <c r="J131" s="9">
        <v>1.34</v>
      </c>
      <c r="K131" s="9">
        <v>0.09</v>
      </c>
      <c r="L131" s="9">
        <v>0.15</v>
      </c>
      <c r="M131" s="9">
        <v>1.54</v>
      </c>
    </row>
    <row r="132" spans="1:13" x14ac:dyDescent="0.25">
      <c r="A132" s="17" t="s">
        <v>101</v>
      </c>
      <c r="B132" s="16" t="s">
        <v>100</v>
      </c>
      <c r="C132" s="15">
        <v>200</v>
      </c>
      <c r="D132" s="9">
        <v>1</v>
      </c>
      <c r="E132" s="9">
        <v>0.05</v>
      </c>
      <c r="F132" s="9">
        <v>27.5</v>
      </c>
      <c r="G132" s="9">
        <v>110</v>
      </c>
      <c r="H132" s="9">
        <v>28.69</v>
      </c>
      <c r="I132" s="9">
        <v>18.27</v>
      </c>
      <c r="J132" s="9">
        <v>0.61</v>
      </c>
      <c r="K132" s="9">
        <v>0.01</v>
      </c>
      <c r="L132" s="9">
        <v>0.03</v>
      </c>
      <c r="M132" s="9">
        <v>1.6</v>
      </c>
    </row>
    <row r="133" spans="1:13" x14ac:dyDescent="0.25">
      <c r="A133" s="11"/>
      <c r="B133" s="13" t="s">
        <v>17</v>
      </c>
      <c r="C133" s="15">
        <v>70</v>
      </c>
      <c r="D133" s="9">
        <v>4.76</v>
      </c>
      <c r="E133" s="9">
        <v>0.84</v>
      </c>
      <c r="F133" s="9">
        <v>32.479999999999997</v>
      </c>
      <c r="G133" s="9">
        <v>150.5</v>
      </c>
      <c r="H133" s="9">
        <v>21</v>
      </c>
      <c r="I133" s="9">
        <v>32.200000000000003</v>
      </c>
      <c r="J133" s="9">
        <v>1.61</v>
      </c>
      <c r="K133" s="9">
        <v>0.11</v>
      </c>
      <c r="L133" s="9">
        <v>0.06</v>
      </c>
      <c r="M133" s="9">
        <v>0</v>
      </c>
    </row>
    <row r="134" spans="1:13" x14ac:dyDescent="0.25">
      <c r="A134" s="27"/>
      <c r="B134" s="13" t="s">
        <v>16</v>
      </c>
      <c r="C134" s="15">
        <v>50</v>
      </c>
      <c r="D134" s="12">
        <v>3.8</v>
      </c>
      <c r="E134" s="12">
        <v>0.45</v>
      </c>
      <c r="F134" s="12">
        <v>24.85</v>
      </c>
      <c r="G134" s="12">
        <v>113</v>
      </c>
      <c r="H134" s="12">
        <v>13</v>
      </c>
      <c r="I134" s="12">
        <v>17.5</v>
      </c>
      <c r="J134" s="12">
        <v>0.8</v>
      </c>
      <c r="K134" s="12">
        <v>0.08</v>
      </c>
      <c r="L134" s="12">
        <v>0.04</v>
      </c>
      <c r="M134" s="12">
        <v>0</v>
      </c>
    </row>
    <row r="135" spans="1:13" x14ac:dyDescent="0.25">
      <c r="A135" s="22" t="s">
        <v>10</v>
      </c>
      <c r="B135" s="21"/>
      <c r="C135" s="8"/>
      <c r="D135" s="7">
        <f>D128+D129+D130+D131+D132+D133+D134</f>
        <v>37.04</v>
      </c>
      <c r="E135" s="7">
        <f>E128+E129+E130+E131+E132+E133+E134</f>
        <v>29.720000000000002</v>
      </c>
      <c r="F135" s="7">
        <f>F128+F129+F130+F131+F132+F133+F134</f>
        <v>158.10999999999999</v>
      </c>
      <c r="G135" s="7">
        <f>G128+G129+G130+G131+G132+G133+G134</f>
        <v>1036</v>
      </c>
      <c r="H135" s="7">
        <f>H128+H129+H130+H131+H132+H133+H134</f>
        <v>192.74</v>
      </c>
      <c r="I135" s="7">
        <f>I128+I129+I130+I131+I132+I133+I134</f>
        <v>283.07</v>
      </c>
      <c r="J135" s="7">
        <f>J128+J129+J130+J131+J132+J133+J134</f>
        <v>11.05</v>
      </c>
      <c r="K135" s="7">
        <f>K128+K129+K130+K131+K132+K133+K134</f>
        <v>0.59</v>
      </c>
      <c r="L135" s="7">
        <f>L128+L129+L130+L131+L132+L133+L134</f>
        <v>0.5</v>
      </c>
      <c r="M135" s="7">
        <f>M128+M129+M130+M131+M132+M133+M134</f>
        <v>28.86</v>
      </c>
    </row>
    <row r="136" spans="1:13" x14ac:dyDescent="0.25">
      <c r="A136" s="37"/>
      <c r="B136" s="36" t="s">
        <v>15</v>
      </c>
      <c r="C136" s="23"/>
      <c r="D136" s="6">
        <f>D126+D135</f>
        <v>53.17</v>
      </c>
      <c r="E136" s="6">
        <f>E126+E135</f>
        <v>55.41</v>
      </c>
      <c r="F136" s="6">
        <f>F126+F135</f>
        <v>241.17999999999998</v>
      </c>
      <c r="G136" s="6">
        <f>G126+G135</f>
        <v>1647.81</v>
      </c>
      <c r="H136" s="6">
        <f>H126+H135</f>
        <v>469.6</v>
      </c>
      <c r="I136" s="6">
        <f>I126+I135</f>
        <v>401.69</v>
      </c>
      <c r="J136" s="6">
        <f>J126+J135</f>
        <v>14.88</v>
      </c>
      <c r="K136" s="6">
        <f>K126+K135</f>
        <v>0.87</v>
      </c>
      <c r="L136" s="6">
        <f>L126+L135</f>
        <v>0.86999999999999988</v>
      </c>
      <c r="M136" s="6">
        <f>M126+M135</f>
        <v>43.46</v>
      </c>
    </row>
    <row r="137" spans="1:13" x14ac:dyDescent="0.25">
      <c r="A137" s="25" t="s">
        <v>14</v>
      </c>
      <c r="B137" s="24"/>
      <c r="C137" s="23"/>
      <c r="D137" s="4">
        <f>D136*100/D398</f>
        <v>98.462962962962962</v>
      </c>
      <c r="E137" s="4">
        <f>E136*100/E398</f>
        <v>100.38043478260869</v>
      </c>
      <c r="F137" s="4">
        <f>F136*100/F398</f>
        <v>104.95213228894688</v>
      </c>
      <c r="G137" s="4">
        <f>G136*100/G398</f>
        <v>100.96875</v>
      </c>
      <c r="H137" s="4">
        <f>H136*100/H398</f>
        <v>65.222222222222229</v>
      </c>
      <c r="I137" s="4">
        <f>I136*100/I398</f>
        <v>223.1611111111111</v>
      </c>
      <c r="J137" s="4">
        <f>J136*100/J398</f>
        <v>137.7777777777778</v>
      </c>
      <c r="K137" s="4">
        <f>K136*100/K398</f>
        <v>103.57142857142858</v>
      </c>
      <c r="L137" s="4">
        <f>L136*100/L398</f>
        <v>90.624999999999986</v>
      </c>
      <c r="M137" s="4">
        <f>M136*100/M398</f>
        <v>103.47619047619048</v>
      </c>
    </row>
    <row r="138" spans="1:13" x14ac:dyDescent="0.25">
      <c r="A138" s="14" t="s">
        <v>13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ht="17.25" customHeight="1" x14ac:dyDescent="0.25">
      <c r="A139" s="13"/>
      <c r="B139" s="16" t="s">
        <v>135</v>
      </c>
      <c r="C139" s="9">
        <v>100</v>
      </c>
      <c r="D139" s="9">
        <v>0.8</v>
      </c>
      <c r="E139" s="9">
        <v>0.3</v>
      </c>
      <c r="F139" s="9">
        <v>9.6</v>
      </c>
      <c r="G139" s="9">
        <v>49</v>
      </c>
      <c r="H139" s="32">
        <v>20</v>
      </c>
      <c r="I139" s="32">
        <v>9</v>
      </c>
      <c r="J139" s="32">
        <v>0.5</v>
      </c>
      <c r="K139" s="32">
        <v>0.06</v>
      </c>
      <c r="L139" s="32">
        <v>0.04</v>
      </c>
      <c r="M139" s="32">
        <v>10</v>
      </c>
    </row>
    <row r="140" spans="1:13" ht="17.25" customHeight="1" x14ac:dyDescent="0.25">
      <c r="A140" s="11"/>
      <c r="B140" s="35" t="s">
        <v>134</v>
      </c>
      <c r="C140" s="9">
        <v>180</v>
      </c>
      <c r="D140" s="9">
        <v>5.04</v>
      </c>
      <c r="E140" s="9">
        <v>4.5</v>
      </c>
      <c r="F140" s="9">
        <v>18.36</v>
      </c>
      <c r="G140" s="9">
        <v>136.80000000000001</v>
      </c>
      <c r="H140" s="9">
        <v>207</v>
      </c>
      <c r="I140" s="9">
        <v>19.8</v>
      </c>
      <c r="J140" s="9">
        <v>7.0000000000000007E-2</v>
      </c>
      <c r="K140" s="9">
        <v>0.08</v>
      </c>
      <c r="L140" s="9">
        <v>0.42</v>
      </c>
      <c r="M140" s="9">
        <v>1.44</v>
      </c>
    </row>
    <row r="141" spans="1:13" x14ac:dyDescent="0.25">
      <c r="A141" s="22" t="s">
        <v>10</v>
      </c>
      <c r="B141" s="21"/>
      <c r="C141" s="8"/>
      <c r="D141" s="7">
        <f>D139+D140</f>
        <v>5.84</v>
      </c>
      <c r="E141" s="7">
        <f>E139+E140</f>
        <v>4.8</v>
      </c>
      <c r="F141" s="7">
        <f>F139+F140</f>
        <v>27.96</v>
      </c>
      <c r="G141" s="7">
        <f>G139+G140</f>
        <v>185.8</v>
      </c>
      <c r="H141" s="7">
        <f>H139+H140</f>
        <v>227</v>
      </c>
      <c r="I141" s="7">
        <f>I139+I140</f>
        <v>28.8</v>
      </c>
      <c r="J141" s="7">
        <f>J139+J140</f>
        <v>0.57000000000000006</v>
      </c>
      <c r="K141" s="7">
        <f>K139+K140</f>
        <v>0.14000000000000001</v>
      </c>
      <c r="L141" s="7">
        <f>L139+L140</f>
        <v>0.45999999999999996</v>
      </c>
      <c r="M141" s="7">
        <f>M139+M140</f>
        <v>11.44</v>
      </c>
    </row>
    <row r="142" spans="1:13" hidden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</row>
    <row r="143" spans="1:13" hidden="1" x14ac:dyDescent="0.25">
      <c r="A143" s="17"/>
      <c r="B143" s="1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idden="1" x14ac:dyDescent="0.25">
      <c r="A144" s="17"/>
      <c r="B144" s="1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idden="1" x14ac:dyDescent="0.25">
      <c r="A145" s="17"/>
      <c r="B145" s="10"/>
      <c r="C145" s="15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idden="1" x14ac:dyDescent="0.25">
      <c r="A146" s="17"/>
      <c r="B146" s="16"/>
      <c r="C146" s="15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idden="1" x14ac:dyDescent="0.25">
      <c r="A147" s="11"/>
      <c r="B147" s="50"/>
      <c r="C147" s="51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idden="1" x14ac:dyDescent="0.25">
      <c r="A148" s="11"/>
      <c r="B148" s="13"/>
      <c r="C148" s="15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idden="1" x14ac:dyDescent="0.25">
      <c r="A149" s="2"/>
      <c r="B149" s="2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idden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ht="17.25" hidden="1" customHeight="1" x14ac:dyDescent="0.25">
      <c r="A151" s="13"/>
      <c r="B151" s="16"/>
      <c r="C151" s="9"/>
      <c r="D151" s="9"/>
      <c r="E151" s="9"/>
      <c r="F151" s="9"/>
      <c r="G151" s="9"/>
      <c r="H151" s="32"/>
      <c r="I151" s="32"/>
      <c r="J151" s="32"/>
      <c r="K151" s="32"/>
      <c r="L151" s="32"/>
      <c r="M151" s="32"/>
    </row>
    <row r="152" spans="1:13" ht="17.25" hidden="1" customHeight="1" x14ac:dyDescent="0.25">
      <c r="A152" s="11"/>
      <c r="B152" s="35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idden="1" x14ac:dyDescent="0.25">
      <c r="A153" s="2"/>
      <c r="B153" s="2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x14ac:dyDescent="0.25">
      <c r="A154" s="5" t="s">
        <v>9</v>
      </c>
      <c r="B154" s="5"/>
      <c r="C154" s="5"/>
      <c r="D154" s="6">
        <f>D126+D135+D141+D149+D153</f>
        <v>59.010000000000005</v>
      </c>
      <c r="E154" s="6">
        <f>E126+E135+E141+E149+E153</f>
        <v>60.209999999999994</v>
      </c>
      <c r="F154" s="6">
        <f>F126+F135+F141+F149+F153</f>
        <v>269.14</v>
      </c>
      <c r="G154" s="6">
        <f>G126+G135+G141+G149+G153</f>
        <v>1833.61</v>
      </c>
      <c r="H154" s="6">
        <f>H126+H135+H141+H149+H153</f>
        <v>696.6</v>
      </c>
      <c r="I154" s="6">
        <f>I126+I135+I141+I149+I153</f>
        <v>430.49</v>
      </c>
      <c r="J154" s="6">
        <f>J126+J135+J141+J149+J153</f>
        <v>15.450000000000001</v>
      </c>
      <c r="K154" s="6">
        <f>K126+K135+K141+K149+K153</f>
        <v>1.01</v>
      </c>
      <c r="L154" s="6">
        <f>L126+L135+L141+L149+L153</f>
        <v>1.3299999999999998</v>
      </c>
      <c r="M154" s="6">
        <f>M126+M135+M141+M149+M153</f>
        <v>54.9</v>
      </c>
    </row>
    <row r="155" spans="1:13" x14ac:dyDescent="0.25">
      <c r="A155" s="5" t="s">
        <v>8</v>
      </c>
      <c r="B155" s="5"/>
      <c r="C155" s="5"/>
      <c r="D155" s="4">
        <f>D154*100/D399</f>
        <v>65.566666666666677</v>
      </c>
      <c r="E155" s="4">
        <f>E154*100/E399</f>
        <v>65.445652173913032</v>
      </c>
      <c r="F155" s="4">
        <f>F154*100/F399</f>
        <v>70.271540469973885</v>
      </c>
      <c r="G155" s="4">
        <f>G154*100/G399</f>
        <v>67.412132352941171</v>
      </c>
      <c r="H155" s="4">
        <f>H154*100/H399</f>
        <v>58.05</v>
      </c>
      <c r="I155" s="4">
        <f>I154*100/I399</f>
        <v>143.49666666666667</v>
      </c>
      <c r="J155" s="4">
        <f>J154*100/J399</f>
        <v>85.833333333333329</v>
      </c>
      <c r="K155" s="4">
        <f>K154*100/K399</f>
        <v>72.142857142857153</v>
      </c>
      <c r="L155" s="4">
        <f>L154*100/L399</f>
        <v>83.124999999999972</v>
      </c>
      <c r="M155" s="4">
        <f>M154*100/M399</f>
        <v>78.428571428571431</v>
      </c>
    </row>
    <row r="156" spans="1:13" x14ac:dyDescent="0.25">
      <c r="A156" s="33" t="s">
        <v>59</v>
      </c>
      <c r="B156" s="33" t="s">
        <v>58</v>
      </c>
      <c r="C156" s="33" t="s">
        <v>57</v>
      </c>
      <c r="D156" s="33" t="s">
        <v>56</v>
      </c>
      <c r="E156" s="33"/>
      <c r="F156" s="33"/>
      <c r="G156" s="33" t="s">
        <v>55</v>
      </c>
      <c r="H156" s="34" t="s">
        <v>54</v>
      </c>
      <c r="I156" s="34"/>
      <c r="J156" s="34"/>
      <c r="K156" s="34" t="s">
        <v>53</v>
      </c>
      <c r="L156" s="34"/>
      <c r="M156" s="34"/>
    </row>
    <row r="157" spans="1:13" ht="16.5" x14ac:dyDescent="0.25">
      <c r="A157" s="33"/>
      <c r="B157" s="33"/>
      <c r="C157" s="33"/>
      <c r="D157" s="8" t="s">
        <v>52</v>
      </c>
      <c r="E157" s="8" t="s">
        <v>51</v>
      </c>
      <c r="F157" s="8" t="s">
        <v>50</v>
      </c>
      <c r="G157" s="33"/>
      <c r="H157" s="32" t="s">
        <v>49</v>
      </c>
      <c r="I157" s="32" t="s">
        <v>48</v>
      </c>
      <c r="J157" s="32" t="s">
        <v>47</v>
      </c>
      <c r="K157" s="9" t="s">
        <v>46</v>
      </c>
      <c r="L157" s="9" t="s">
        <v>45</v>
      </c>
      <c r="M157" s="31" t="s">
        <v>44</v>
      </c>
    </row>
    <row r="158" spans="1:13" x14ac:dyDescent="0.25">
      <c r="A158" s="14" t="s">
        <v>133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30"/>
      <c r="L158" s="30"/>
      <c r="M158" s="14"/>
    </row>
    <row r="159" spans="1:13" x14ac:dyDescent="0.25">
      <c r="A159" s="14" t="s">
        <v>42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1" t="s">
        <v>132</v>
      </c>
      <c r="B160" s="13" t="s">
        <v>131</v>
      </c>
      <c r="C160" s="15">
        <v>100</v>
      </c>
      <c r="D160" s="9">
        <v>1.4</v>
      </c>
      <c r="E160" s="9">
        <v>8.1999999999999993</v>
      </c>
      <c r="F160" s="9">
        <v>8</v>
      </c>
      <c r="G160" s="9">
        <v>110</v>
      </c>
      <c r="H160" s="9">
        <v>37.15</v>
      </c>
      <c r="I160" s="9">
        <v>20.16</v>
      </c>
      <c r="J160" s="9">
        <v>1.3</v>
      </c>
      <c r="K160" s="9">
        <v>0.02</v>
      </c>
      <c r="L160" s="9">
        <v>0.04</v>
      </c>
      <c r="M160" s="9">
        <v>9.07</v>
      </c>
    </row>
    <row r="161" spans="1:13" x14ac:dyDescent="0.25">
      <c r="A161" s="17" t="s">
        <v>130</v>
      </c>
      <c r="B161" s="16" t="s">
        <v>129</v>
      </c>
      <c r="C161" s="9" t="s">
        <v>37</v>
      </c>
      <c r="D161" s="9">
        <v>7.44</v>
      </c>
      <c r="E161" s="9">
        <v>8.7799999999999994</v>
      </c>
      <c r="F161" s="9">
        <v>35.22</v>
      </c>
      <c r="G161" s="9">
        <v>248.89</v>
      </c>
      <c r="H161" s="9">
        <v>129.19999999999999</v>
      </c>
      <c r="I161" s="9">
        <v>44.93</v>
      </c>
      <c r="J161" s="9">
        <v>1.18</v>
      </c>
      <c r="K161" s="9">
        <v>0.18</v>
      </c>
      <c r="L161" s="9">
        <v>0.16</v>
      </c>
      <c r="M161" s="9">
        <v>0.53</v>
      </c>
    </row>
    <row r="162" spans="1:13" x14ac:dyDescent="0.25">
      <c r="A162" s="17" t="s">
        <v>19</v>
      </c>
      <c r="B162" s="16" t="s">
        <v>18</v>
      </c>
      <c r="C162" s="15">
        <v>200</v>
      </c>
      <c r="D162" s="9">
        <v>0.1</v>
      </c>
      <c r="E162" s="9">
        <v>0.03</v>
      </c>
      <c r="F162" s="9">
        <v>9.9</v>
      </c>
      <c r="G162" s="9">
        <v>35</v>
      </c>
      <c r="H162" s="9">
        <v>0.26</v>
      </c>
      <c r="I162" s="9">
        <v>0</v>
      </c>
      <c r="J162" s="9">
        <v>0.03</v>
      </c>
      <c r="K162" s="9">
        <v>0</v>
      </c>
      <c r="L162" s="9">
        <v>0</v>
      </c>
      <c r="M162" s="9">
        <v>0</v>
      </c>
    </row>
    <row r="163" spans="1:13" x14ac:dyDescent="0.25">
      <c r="A163" s="27"/>
      <c r="B163" s="13" t="s">
        <v>16</v>
      </c>
      <c r="C163" s="15">
        <v>70</v>
      </c>
      <c r="D163" s="9">
        <v>5.32</v>
      </c>
      <c r="E163" s="9">
        <v>0.63</v>
      </c>
      <c r="F163" s="9">
        <v>34.79</v>
      </c>
      <c r="G163" s="9">
        <v>158.19999999999999</v>
      </c>
      <c r="H163" s="9">
        <v>18.2</v>
      </c>
      <c r="I163" s="9">
        <v>24.5</v>
      </c>
      <c r="J163" s="9">
        <v>1.1200000000000001</v>
      </c>
      <c r="K163" s="9">
        <v>0.11</v>
      </c>
      <c r="L163" s="9">
        <v>0.06</v>
      </c>
      <c r="M163" s="9">
        <v>0</v>
      </c>
    </row>
    <row r="164" spans="1:13" x14ac:dyDescent="0.25">
      <c r="A164" s="27"/>
      <c r="B164" s="35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x14ac:dyDescent="0.25">
      <c r="A165" s="2" t="s">
        <v>10</v>
      </c>
      <c r="B165" s="2"/>
      <c r="C165" s="8"/>
      <c r="D165" s="7">
        <f>D160+D161+D162+D163+D164</f>
        <v>14.26</v>
      </c>
      <c r="E165" s="7">
        <f>E160+E161+E162+E163+E164</f>
        <v>17.639999999999997</v>
      </c>
      <c r="F165" s="7">
        <f>F160+F161+F162+F163+F164</f>
        <v>87.91</v>
      </c>
      <c r="G165" s="7">
        <f>G160+G161+G162+G163+G164</f>
        <v>552.08999999999992</v>
      </c>
      <c r="H165" s="7">
        <f>H160+H161+H162+H163+H164</f>
        <v>184.80999999999997</v>
      </c>
      <c r="I165" s="7">
        <f>I160+I161+I162+I163+I164</f>
        <v>89.59</v>
      </c>
      <c r="J165" s="7">
        <f>J160+J161+J162+J163+J164</f>
        <v>3.63</v>
      </c>
      <c r="K165" s="7">
        <f>K160+K161+K162+K163+K164</f>
        <v>0.31</v>
      </c>
      <c r="L165" s="7">
        <f>L160+L161+L162+L163+L164</f>
        <v>0.26</v>
      </c>
      <c r="M165" s="7">
        <f>M160+M161+M162+M163+M164</f>
        <v>9.6</v>
      </c>
    </row>
    <row r="166" spans="1:13" x14ac:dyDescent="0.25">
      <c r="A166" s="20" t="s">
        <v>33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</row>
    <row r="167" spans="1:13" x14ac:dyDescent="0.25">
      <c r="A167" s="11" t="s">
        <v>113</v>
      </c>
      <c r="B167" s="13" t="s">
        <v>112</v>
      </c>
      <c r="C167" s="15">
        <v>100</v>
      </c>
      <c r="D167" s="9">
        <v>2.2000000000000002</v>
      </c>
      <c r="E167" s="9">
        <v>4.5</v>
      </c>
      <c r="F167" s="9">
        <v>10.5</v>
      </c>
      <c r="G167" s="9">
        <v>91</v>
      </c>
      <c r="H167" s="9">
        <v>61.3</v>
      </c>
      <c r="I167" s="9">
        <v>21.34</v>
      </c>
      <c r="J167" s="9">
        <v>0.8</v>
      </c>
      <c r="K167" s="9">
        <v>0.03</v>
      </c>
      <c r="L167" s="9">
        <v>0.05</v>
      </c>
      <c r="M167" s="9">
        <v>22.7</v>
      </c>
    </row>
    <row r="168" spans="1:13" x14ac:dyDescent="0.25">
      <c r="A168" s="11" t="s">
        <v>128</v>
      </c>
      <c r="B168" s="13" t="s">
        <v>127</v>
      </c>
      <c r="C168" s="15">
        <v>250</v>
      </c>
      <c r="D168" s="9">
        <v>2.65</v>
      </c>
      <c r="E168" s="9">
        <v>2.5</v>
      </c>
      <c r="F168" s="9">
        <v>18.8</v>
      </c>
      <c r="G168" s="9">
        <v>111.5</v>
      </c>
      <c r="H168" s="9">
        <v>13.7</v>
      </c>
      <c r="I168" s="9">
        <v>20.92</v>
      </c>
      <c r="J168" s="9">
        <v>0.87</v>
      </c>
      <c r="K168" s="9">
        <v>0.09</v>
      </c>
      <c r="L168" s="9">
        <v>0.05</v>
      </c>
      <c r="M168" s="9">
        <v>6.6</v>
      </c>
    </row>
    <row r="169" spans="1:13" x14ac:dyDescent="0.25">
      <c r="A169" s="17" t="s">
        <v>27</v>
      </c>
      <c r="B169" s="16" t="s">
        <v>26</v>
      </c>
      <c r="C169" s="9" t="s">
        <v>25</v>
      </c>
      <c r="D169" s="9">
        <v>4.4000000000000004</v>
      </c>
      <c r="E169" s="9">
        <v>4.3</v>
      </c>
      <c r="F169" s="9">
        <v>45.2</v>
      </c>
      <c r="G169" s="9">
        <v>241</v>
      </c>
      <c r="H169" s="9">
        <v>66.36</v>
      </c>
      <c r="I169" s="9">
        <v>72.5</v>
      </c>
      <c r="J169" s="9">
        <v>1.46</v>
      </c>
      <c r="K169" s="9">
        <v>0.09</v>
      </c>
      <c r="L169" s="9">
        <v>7.0000000000000007E-2</v>
      </c>
      <c r="M169" s="9">
        <v>10.17</v>
      </c>
    </row>
    <row r="170" spans="1:13" x14ac:dyDescent="0.25">
      <c r="A170" s="11" t="s">
        <v>24</v>
      </c>
      <c r="B170" s="13" t="s">
        <v>23</v>
      </c>
      <c r="C170" s="9">
        <v>50</v>
      </c>
      <c r="D170" s="9">
        <v>0.5</v>
      </c>
      <c r="E170" s="9">
        <v>2.2999999999999998</v>
      </c>
      <c r="F170" s="9">
        <v>3</v>
      </c>
      <c r="G170" s="9">
        <v>35</v>
      </c>
      <c r="H170" s="9">
        <v>2.5</v>
      </c>
      <c r="I170" s="9">
        <v>3.5</v>
      </c>
      <c r="J170" s="9">
        <v>0.15</v>
      </c>
      <c r="K170" s="9">
        <v>0.02</v>
      </c>
      <c r="L170" s="9">
        <v>0.02</v>
      </c>
      <c r="M170" s="9">
        <v>1</v>
      </c>
    </row>
    <row r="171" spans="1:13" x14ac:dyDescent="0.25">
      <c r="A171" s="17" t="s">
        <v>126</v>
      </c>
      <c r="B171" s="16" t="s">
        <v>125</v>
      </c>
      <c r="C171" s="18">
        <v>100</v>
      </c>
      <c r="D171" s="18">
        <v>24.7</v>
      </c>
      <c r="E171" s="18">
        <v>19.100000000000001</v>
      </c>
      <c r="F171" s="18">
        <v>11.5</v>
      </c>
      <c r="G171" s="18">
        <v>319</v>
      </c>
      <c r="H171" s="18">
        <v>52.6</v>
      </c>
      <c r="I171" s="18">
        <v>33.6</v>
      </c>
      <c r="J171" s="18">
        <v>2.69</v>
      </c>
      <c r="K171" s="18">
        <v>0.09</v>
      </c>
      <c r="L171" s="18">
        <v>0.12</v>
      </c>
      <c r="M171" s="18">
        <v>4.96</v>
      </c>
    </row>
    <row r="172" spans="1:13" x14ac:dyDescent="0.25">
      <c r="A172" s="17" t="s">
        <v>63</v>
      </c>
      <c r="B172" s="16" t="s">
        <v>62</v>
      </c>
      <c r="C172" s="15">
        <v>180</v>
      </c>
      <c r="D172" s="9">
        <v>0.18</v>
      </c>
      <c r="E172" s="9">
        <v>0.04</v>
      </c>
      <c r="F172" s="9">
        <v>9.18</v>
      </c>
      <c r="G172" s="9">
        <v>36.9</v>
      </c>
      <c r="H172" s="9">
        <v>2.79</v>
      </c>
      <c r="I172" s="9">
        <v>0.76</v>
      </c>
      <c r="J172" s="9">
        <v>0.06</v>
      </c>
      <c r="K172" s="9">
        <v>0</v>
      </c>
      <c r="L172" s="9">
        <v>0</v>
      </c>
      <c r="M172" s="9">
        <v>2.52</v>
      </c>
    </row>
    <row r="173" spans="1:13" x14ac:dyDescent="0.25">
      <c r="A173" s="11"/>
      <c r="B173" s="50" t="s">
        <v>17</v>
      </c>
      <c r="C173" s="15">
        <v>60</v>
      </c>
      <c r="D173" s="9">
        <v>4.08</v>
      </c>
      <c r="E173" s="9">
        <v>0.72</v>
      </c>
      <c r="F173" s="9">
        <v>27.84</v>
      </c>
      <c r="G173" s="9">
        <v>129</v>
      </c>
      <c r="H173" s="9">
        <v>18</v>
      </c>
      <c r="I173" s="9">
        <v>27.6</v>
      </c>
      <c r="J173" s="9">
        <v>1.38</v>
      </c>
      <c r="K173" s="9">
        <v>0.1</v>
      </c>
      <c r="L173" s="9">
        <v>0.05</v>
      </c>
      <c r="M173" s="9">
        <v>0</v>
      </c>
    </row>
    <row r="174" spans="1:13" x14ac:dyDescent="0.25">
      <c r="A174" s="27"/>
      <c r="B174" s="13" t="s">
        <v>16</v>
      </c>
      <c r="C174" s="15">
        <v>60</v>
      </c>
      <c r="D174" s="12">
        <v>4.5599999999999996</v>
      </c>
      <c r="E174" s="12">
        <v>0.54</v>
      </c>
      <c r="F174" s="12">
        <v>29.82</v>
      </c>
      <c r="G174" s="12">
        <v>135.6</v>
      </c>
      <c r="H174" s="12">
        <v>15.6</v>
      </c>
      <c r="I174" s="12">
        <v>21</v>
      </c>
      <c r="J174" s="12">
        <v>0.96</v>
      </c>
      <c r="K174" s="12">
        <v>0.1</v>
      </c>
      <c r="L174" s="12">
        <v>0.05</v>
      </c>
      <c r="M174" s="12">
        <v>0</v>
      </c>
    </row>
    <row r="175" spans="1:13" x14ac:dyDescent="0.25">
      <c r="A175" s="22" t="s">
        <v>10</v>
      </c>
      <c r="B175" s="21"/>
      <c r="C175" s="8"/>
      <c r="D175" s="7">
        <f>D167+D168+D169+D171+D172+D173+D174</f>
        <v>42.77</v>
      </c>
      <c r="E175" s="7">
        <f>E167+E168+E169+E171+E172+E173+E174</f>
        <v>31.7</v>
      </c>
      <c r="F175" s="7">
        <f>F167+F168+F169+F171+F172+F173+F174</f>
        <v>152.84</v>
      </c>
      <c r="G175" s="7">
        <f>G167+G168+G169+G171+G172+G173+G174</f>
        <v>1064</v>
      </c>
      <c r="H175" s="7">
        <f>H167+H168+H169+H171+H172+H173+H174</f>
        <v>230.35</v>
      </c>
      <c r="I175" s="7">
        <f>I167+I168+I169+I171+I172+I173+I174</f>
        <v>197.72</v>
      </c>
      <c r="J175" s="7">
        <f>J167+J168+J169+J171+J172+J173+J174</f>
        <v>8.2199999999999989</v>
      </c>
      <c r="K175" s="7">
        <f>K167+K168+K169+K171+K172+K173+K174</f>
        <v>0.5</v>
      </c>
      <c r="L175" s="7">
        <f>L167+L168+L169+L171+L172+L173+L174</f>
        <v>0.39</v>
      </c>
      <c r="M175" s="7">
        <f>M167+M168+M169+M171+M172+M173+M174</f>
        <v>46.95</v>
      </c>
    </row>
    <row r="176" spans="1:13" x14ac:dyDescent="0.25">
      <c r="A176" s="37"/>
      <c r="B176" s="36" t="s">
        <v>15</v>
      </c>
      <c r="C176" s="23"/>
      <c r="D176" s="6">
        <f>D165+D175</f>
        <v>57.03</v>
      </c>
      <c r="E176" s="6">
        <f>E165+E175</f>
        <v>49.339999999999996</v>
      </c>
      <c r="F176" s="6">
        <f>F165+F175</f>
        <v>240.75</v>
      </c>
      <c r="G176" s="6">
        <f>G165+G175</f>
        <v>1616.09</v>
      </c>
      <c r="H176" s="6">
        <f>H165+H175</f>
        <v>415.15999999999997</v>
      </c>
      <c r="I176" s="6">
        <f>I165+I175</f>
        <v>287.31</v>
      </c>
      <c r="J176" s="6">
        <f>J165+J175</f>
        <v>11.849999999999998</v>
      </c>
      <c r="K176" s="6">
        <f>K165+K175</f>
        <v>0.81</v>
      </c>
      <c r="L176" s="6">
        <f>L165+L175</f>
        <v>0.65</v>
      </c>
      <c r="M176" s="6">
        <f>M165+M175</f>
        <v>56.550000000000004</v>
      </c>
    </row>
    <row r="177" spans="1:13" x14ac:dyDescent="0.25">
      <c r="A177" s="25" t="s">
        <v>14</v>
      </c>
      <c r="B177" s="24"/>
      <c r="C177" s="23"/>
      <c r="D177" s="4">
        <f>D176*100/D398</f>
        <v>105.61111111111111</v>
      </c>
      <c r="E177" s="4">
        <f>E176*100/E398</f>
        <v>89.384057971014485</v>
      </c>
      <c r="F177" s="4">
        <f>F176*100/F398</f>
        <v>104.76501305483028</v>
      </c>
      <c r="G177" s="4">
        <f>G176*100/G398</f>
        <v>99.025122549019613</v>
      </c>
      <c r="H177" s="4">
        <f>H176*100/H398</f>
        <v>57.661111111111111</v>
      </c>
      <c r="I177" s="4">
        <f>I176*100/I398</f>
        <v>159.61666666666667</v>
      </c>
      <c r="J177" s="4">
        <f>J176*100/J398</f>
        <v>109.72222222222221</v>
      </c>
      <c r="K177" s="4">
        <f>K176*100/K398</f>
        <v>96.428571428571445</v>
      </c>
      <c r="L177" s="4">
        <f>L176*100/L398</f>
        <v>67.708333333333343</v>
      </c>
      <c r="M177" s="4">
        <f>M176*100/M398</f>
        <v>134.64285714285714</v>
      </c>
    </row>
    <row r="178" spans="1:13" x14ac:dyDescent="0.25">
      <c r="A178" s="14" t="s">
        <v>13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3"/>
      <c r="B179" s="35" t="s">
        <v>81</v>
      </c>
      <c r="C179" s="9">
        <v>180</v>
      </c>
      <c r="D179" s="9">
        <v>0.9</v>
      </c>
      <c r="E179" s="9">
        <v>0</v>
      </c>
      <c r="F179" s="9">
        <v>16.38</v>
      </c>
      <c r="G179" s="9">
        <v>68.400000000000006</v>
      </c>
      <c r="H179" s="9">
        <v>12.6</v>
      </c>
      <c r="I179" s="9">
        <v>7.2</v>
      </c>
      <c r="J179" s="9">
        <v>0.54</v>
      </c>
      <c r="K179" s="9">
        <v>0.02</v>
      </c>
      <c r="L179" s="9">
        <v>0.02</v>
      </c>
      <c r="M179" s="9">
        <v>3.6</v>
      </c>
    </row>
    <row r="180" spans="1:13" x14ac:dyDescent="0.25">
      <c r="A180" s="13"/>
      <c r="B180" s="16" t="s">
        <v>124</v>
      </c>
      <c r="C180" s="9">
        <v>100</v>
      </c>
      <c r="D180" s="9">
        <v>1.5</v>
      </c>
      <c r="E180" s="9">
        <v>0</v>
      </c>
      <c r="F180" s="9">
        <v>21.8</v>
      </c>
      <c r="G180" s="9">
        <v>95</v>
      </c>
      <c r="H180" s="32">
        <v>8</v>
      </c>
      <c r="I180" s="32">
        <v>42</v>
      </c>
      <c r="J180" s="32">
        <v>0.6</v>
      </c>
      <c r="K180" s="32">
        <v>0.04</v>
      </c>
      <c r="L180" s="32">
        <v>0.05</v>
      </c>
      <c r="M180" s="32">
        <v>10</v>
      </c>
    </row>
    <row r="181" spans="1:13" x14ac:dyDescent="0.25">
      <c r="A181" s="22" t="s">
        <v>10</v>
      </c>
      <c r="B181" s="21"/>
      <c r="C181" s="8"/>
      <c r="D181" s="7">
        <f>D179+D180</f>
        <v>2.4</v>
      </c>
      <c r="E181" s="7">
        <f>E179+E180</f>
        <v>0</v>
      </c>
      <c r="F181" s="7">
        <f>F179+F180</f>
        <v>38.18</v>
      </c>
      <c r="G181" s="7">
        <f>G179+G180</f>
        <v>163.4</v>
      </c>
      <c r="H181" s="7">
        <f>H179+H180</f>
        <v>20.6</v>
      </c>
      <c r="I181" s="7">
        <f>I179+I180</f>
        <v>49.2</v>
      </c>
      <c r="J181" s="7">
        <f>J179+J180</f>
        <v>1.1400000000000001</v>
      </c>
      <c r="K181" s="7">
        <f>K179+K180</f>
        <v>0.06</v>
      </c>
      <c r="L181" s="7">
        <f>L179+L180</f>
        <v>7.0000000000000007E-2</v>
      </c>
      <c r="M181" s="7">
        <f>M179+M180</f>
        <v>13.6</v>
      </c>
    </row>
    <row r="182" spans="1:13" x14ac:dyDescent="0.25">
      <c r="A182" s="46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4"/>
    </row>
    <row r="183" spans="1:13" x14ac:dyDescent="0.25">
      <c r="A183" s="17"/>
      <c r="B183" s="16"/>
      <c r="C183" s="15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 x14ac:dyDescent="0.25">
      <c r="A184" s="17"/>
      <c r="B184" s="16"/>
      <c r="C184" s="15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x14ac:dyDescent="0.25">
      <c r="A185" s="17"/>
      <c r="B185" s="16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x14ac:dyDescent="0.25">
      <c r="A186" s="17"/>
      <c r="B186" s="16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x14ac:dyDescent="0.25">
      <c r="A187" s="11"/>
      <c r="B187" s="13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x14ac:dyDescent="0.25">
      <c r="A188" s="27"/>
      <c r="B188" s="13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x14ac:dyDescent="0.25">
      <c r="A189" s="22"/>
      <c r="B189" s="21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x14ac:dyDescent="0.25">
      <c r="A190" s="43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1"/>
    </row>
    <row r="191" spans="1:13" x14ac:dyDescent="0.25">
      <c r="A191" s="13"/>
      <c r="B191" s="16"/>
      <c r="C191" s="9"/>
      <c r="D191" s="9"/>
      <c r="E191" s="9"/>
      <c r="F191" s="9"/>
      <c r="G191" s="9"/>
      <c r="H191" s="32"/>
      <c r="I191" s="32"/>
      <c r="J191" s="32"/>
      <c r="K191" s="32"/>
      <c r="L191" s="32"/>
      <c r="M191" s="32"/>
    </row>
    <row r="192" spans="1:13" x14ac:dyDescent="0.25">
      <c r="A192" s="49"/>
      <c r="B192" s="35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x14ac:dyDescent="0.25">
      <c r="A193" s="22"/>
      <c r="B193" s="21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x14ac:dyDescent="0.25">
      <c r="A194" s="5" t="s">
        <v>9</v>
      </c>
      <c r="B194" s="5"/>
      <c r="C194" s="5"/>
      <c r="D194" s="6">
        <f>D165+D175+D181+D189+D193</f>
        <v>59.43</v>
      </c>
      <c r="E194" s="6">
        <f>E165+E175+E181+E189+E193</f>
        <v>49.339999999999996</v>
      </c>
      <c r="F194" s="6">
        <f>F165+F175+F181+F189+F193</f>
        <v>278.93</v>
      </c>
      <c r="G194" s="6">
        <f>G165+G175+G181+G189+G193</f>
        <v>1779.49</v>
      </c>
      <c r="H194" s="6">
        <f>H165+H175+H181+H189+H193</f>
        <v>435.76</v>
      </c>
      <c r="I194" s="6">
        <f>I165+I175+I181+I189+I193</f>
        <v>336.51</v>
      </c>
      <c r="J194" s="6">
        <f>J165+J175+J181+J189+J193</f>
        <v>12.989999999999998</v>
      </c>
      <c r="K194" s="6">
        <f>K165+K175+K181+K189+K193</f>
        <v>0.87000000000000011</v>
      </c>
      <c r="L194" s="6">
        <f>L165+L175+L181+L189+L193</f>
        <v>0.72</v>
      </c>
      <c r="M194" s="6">
        <f>M165+M175+M181+M189+M193</f>
        <v>70.150000000000006</v>
      </c>
    </row>
    <row r="195" spans="1:13" x14ac:dyDescent="0.25">
      <c r="A195" s="5" t="s">
        <v>8</v>
      </c>
      <c r="B195" s="5"/>
      <c r="C195" s="5"/>
      <c r="D195" s="4">
        <f>D194*100/D399</f>
        <v>66.033333333333331</v>
      </c>
      <c r="E195" s="4">
        <f>E194*100/E399</f>
        <v>53.630434782608695</v>
      </c>
      <c r="F195" s="4">
        <f>F194*100/F399</f>
        <v>72.827676240208874</v>
      </c>
      <c r="G195" s="4">
        <f>G194*100/G399</f>
        <v>65.422426470588235</v>
      </c>
      <c r="H195" s="4">
        <f>H194*100/H399</f>
        <v>36.313333333333333</v>
      </c>
      <c r="I195" s="4">
        <f>I194*100/I399</f>
        <v>112.17</v>
      </c>
      <c r="J195" s="4">
        <f>J194*100/J399</f>
        <v>72.166666666666657</v>
      </c>
      <c r="K195" s="4">
        <f>K194*100/K399</f>
        <v>62.14285714285716</v>
      </c>
      <c r="L195" s="4">
        <f>L194*100/L399</f>
        <v>45</v>
      </c>
      <c r="M195" s="4">
        <f>M194*100/M399</f>
        <v>100.21428571428572</v>
      </c>
    </row>
    <row r="196" spans="1:13" x14ac:dyDescent="0.25">
      <c r="A196" s="33" t="s">
        <v>59</v>
      </c>
      <c r="B196" s="33" t="s">
        <v>58</v>
      </c>
      <c r="C196" s="33" t="s">
        <v>57</v>
      </c>
      <c r="D196" s="33" t="s">
        <v>56</v>
      </c>
      <c r="E196" s="33"/>
      <c r="F196" s="33"/>
      <c r="G196" s="33" t="s">
        <v>55</v>
      </c>
      <c r="H196" s="34" t="s">
        <v>54</v>
      </c>
      <c r="I196" s="34"/>
      <c r="J196" s="34"/>
      <c r="K196" s="34" t="s">
        <v>53</v>
      </c>
      <c r="L196" s="34"/>
      <c r="M196" s="34"/>
    </row>
    <row r="197" spans="1:13" ht="16.5" x14ac:dyDescent="0.25">
      <c r="A197" s="33"/>
      <c r="B197" s="33"/>
      <c r="C197" s="33"/>
      <c r="D197" s="8" t="s">
        <v>52</v>
      </c>
      <c r="E197" s="8" t="s">
        <v>51</v>
      </c>
      <c r="F197" s="8" t="s">
        <v>50</v>
      </c>
      <c r="G197" s="33"/>
      <c r="H197" s="32" t="s">
        <v>49</v>
      </c>
      <c r="I197" s="32" t="s">
        <v>48</v>
      </c>
      <c r="J197" s="32" t="s">
        <v>47</v>
      </c>
      <c r="K197" s="9" t="s">
        <v>46</v>
      </c>
      <c r="L197" s="9" t="s">
        <v>45</v>
      </c>
      <c r="M197" s="31" t="s">
        <v>44</v>
      </c>
    </row>
    <row r="198" spans="1:13" x14ac:dyDescent="0.25">
      <c r="A198" s="14" t="s">
        <v>123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30"/>
      <c r="L198" s="30"/>
      <c r="M198" s="14"/>
    </row>
    <row r="199" spans="1:13" x14ac:dyDescent="0.25">
      <c r="A199" s="14" t="s">
        <v>42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1" t="s">
        <v>89</v>
      </c>
      <c r="B200" s="13" t="s">
        <v>88</v>
      </c>
      <c r="C200" s="15">
        <v>100</v>
      </c>
      <c r="D200" s="9">
        <v>1.6</v>
      </c>
      <c r="E200" s="9">
        <v>9</v>
      </c>
      <c r="F200" s="9">
        <v>9.1</v>
      </c>
      <c r="G200" s="9">
        <v>124</v>
      </c>
      <c r="H200" s="9">
        <v>42.5</v>
      </c>
      <c r="I200" s="9">
        <v>14.86</v>
      </c>
      <c r="J200" s="9">
        <v>1.02</v>
      </c>
      <c r="K200" s="9">
        <v>0.03</v>
      </c>
      <c r="L200" s="9">
        <v>0.03</v>
      </c>
      <c r="M200" s="9">
        <v>17.5</v>
      </c>
    </row>
    <row r="201" spans="1:13" x14ac:dyDescent="0.25">
      <c r="A201" s="17" t="s">
        <v>122</v>
      </c>
      <c r="B201" s="16" t="s">
        <v>121</v>
      </c>
      <c r="C201" s="15" t="s">
        <v>37</v>
      </c>
      <c r="D201" s="9">
        <v>8.11</v>
      </c>
      <c r="E201" s="9">
        <v>10.220000000000001</v>
      </c>
      <c r="F201" s="9">
        <v>33.89</v>
      </c>
      <c r="G201" s="9">
        <v>260</v>
      </c>
      <c r="H201" s="9">
        <v>211.61</v>
      </c>
      <c r="I201" s="9">
        <v>28.66</v>
      </c>
      <c r="J201" s="9">
        <v>0.49</v>
      </c>
      <c r="K201" s="9">
        <v>0.09</v>
      </c>
      <c r="L201" s="9">
        <v>0.26</v>
      </c>
      <c r="M201" s="9">
        <v>0.41</v>
      </c>
    </row>
    <row r="202" spans="1:13" x14ac:dyDescent="0.25">
      <c r="A202" s="17" t="s">
        <v>92</v>
      </c>
      <c r="B202" s="16" t="s">
        <v>91</v>
      </c>
      <c r="C202" s="15">
        <v>200</v>
      </c>
      <c r="D202" s="9">
        <v>2.9</v>
      </c>
      <c r="E202" s="9">
        <v>2.8</v>
      </c>
      <c r="F202" s="9">
        <v>14.9</v>
      </c>
      <c r="G202" s="9">
        <v>94</v>
      </c>
      <c r="H202" s="9">
        <v>105.86</v>
      </c>
      <c r="I202" s="9">
        <v>12.18</v>
      </c>
      <c r="J202" s="9">
        <v>0.11</v>
      </c>
      <c r="K202" s="9">
        <v>0.03</v>
      </c>
      <c r="L202" s="9">
        <v>0.01</v>
      </c>
      <c r="M202" s="9">
        <v>0.52</v>
      </c>
    </row>
    <row r="203" spans="1:13" x14ac:dyDescent="0.25">
      <c r="A203" s="27"/>
      <c r="B203" s="13" t="s">
        <v>16</v>
      </c>
      <c r="C203" s="15">
        <v>50</v>
      </c>
      <c r="D203" s="9">
        <v>3.8</v>
      </c>
      <c r="E203" s="9">
        <v>0.45</v>
      </c>
      <c r="F203" s="9">
        <v>24.85</v>
      </c>
      <c r="G203" s="9">
        <v>113</v>
      </c>
      <c r="H203" s="9">
        <v>13</v>
      </c>
      <c r="I203" s="9">
        <v>17.5</v>
      </c>
      <c r="J203" s="9">
        <v>0.8</v>
      </c>
      <c r="K203" s="9">
        <v>0.08</v>
      </c>
      <c r="L203" s="9">
        <v>0.04</v>
      </c>
      <c r="M203" s="9">
        <v>0</v>
      </c>
    </row>
    <row r="204" spans="1:13" x14ac:dyDescent="0.25">
      <c r="A204" s="27"/>
      <c r="B204" s="35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x14ac:dyDescent="0.25">
      <c r="A205" s="2" t="s">
        <v>10</v>
      </c>
      <c r="B205" s="2"/>
      <c r="C205" s="8"/>
      <c r="D205" s="7">
        <f>D200+D201+D202+D203+D204</f>
        <v>16.41</v>
      </c>
      <c r="E205" s="7">
        <f>E200+E201+E202+E203+E204</f>
        <v>22.47</v>
      </c>
      <c r="F205" s="7">
        <f>F200+F201+F202+F203+F204</f>
        <v>82.740000000000009</v>
      </c>
      <c r="G205" s="7">
        <f>G200+G201+G202+G203+G204</f>
        <v>591</v>
      </c>
      <c r="H205" s="7">
        <f>H200+H201+H202+H203+H204</f>
        <v>372.97</v>
      </c>
      <c r="I205" s="7">
        <f>I200+I201+I202+I203+I204</f>
        <v>73.199999999999989</v>
      </c>
      <c r="J205" s="7">
        <f>J200+J201+J202+J203+J204</f>
        <v>2.42</v>
      </c>
      <c r="K205" s="7">
        <f>K200+K201+K202+K203+K204</f>
        <v>0.22999999999999998</v>
      </c>
      <c r="L205" s="7">
        <f>L200+L201+L202+L203+L204</f>
        <v>0.34</v>
      </c>
      <c r="M205" s="7">
        <f>M200+M201+M202+M203+M204</f>
        <v>18.43</v>
      </c>
    </row>
    <row r="206" spans="1:13" x14ac:dyDescent="0.25">
      <c r="A206" s="20" t="s">
        <v>33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</row>
    <row r="207" spans="1:13" x14ac:dyDescent="0.25">
      <c r="A207" s="29" t="s">
        <v>32</v>
      </c>
      <c r="B207" s="28" t="s">
        <v>31</v>
      </c>
      <c r="C207" s="9">
        <v>100</v>
      </c>
      <c r="D207" s="9">
        <v>5</v>
      </c>
      <c r="E207" s="9">
        <v>0.2</v>
      </c>
      <c r="F207" s="9">
        <v>13.3</v>
      </c>
      <c r="G207" s="9">
        <v>72</v>
      </c>
      <c r="H207" s="9">
        <v>26</v>
      </c>
      <c r="I207" s="9">
        <v>38</v>
      </c>
      <c r="J207" s="9">
        <v>0.7</v>
      </c>
      <c r="K207" s="9">
        <v>0.35</v>
      </c>
      <c r="L207" s="9">
        <v>0.2</v>
      </c>
      <c r="M207" s="9">
        <v>25</v>
      </c>
    </row>
    <row r="208" spans="1:13" x14ac:dyDescent="0.25">
      <c r="A208" s="11" t="s">
        <v>120</v>
      </c>
      <c r="B208" s="13" t="s">
        <v>119</v>
      </c>
      <c r="C208" s="15" t="s">
        <v>68</v>
      </c>
      <c r="D208" s="9">
        <v>2</v>
      </c>
      <c r="E208" s="9">
        <v>5.15</v>
      </c>
      <c r="F208" s="9">
        <v>14.84</v>
      </c>
      <c r="G208" s="9">
        <v>113.5</v>
      </c>
      <c r="H208" s="9">
        <v>31.31</v>
      </c>
      <c r="I208" s="9">
        <v>26.37</v>
      </c>
      <c r="J208" s="9">
        <v>1.32</v>
      </c>
      <c r="K208" s="9">
        <v>0.05</v>
      </c>
      <c r="L208" s="9">
        <v>0.05</v>
      </c>
      <c r="M208" s="9">
        <v>6.95</v>
      </c>
    </row>
    <row r="209" spans="1:13" x14ac:dyDescent="0.25">
      <c r="A209" s="17" t="s">
        <v>67</v>
      </c>
      <c r="B209" s="16" t="s">
        <v>66</v>
      </c>
      <c r="C209" s="9" t="s">
        <v>25</v>
      </c>
      <c r="D209" s="9">
        <v>6.6</v>
      </c>
      <c r="E209" s="9">
        <v>5</v>
      </c>
      <c r="F209" s="9">
        <v>40</v>
      </c>
      <c r="G209" s="9">
        <v>235</v>
      </c>
      <c r="H209" s="9">
        <v>11.17</v>
      </c>
      <c r="I209" s="9">
        <v>8.77</v>
      </c>
      <c r="J209" s="9">
        <v>0.89</v>
      </c>
      <c r="K209" s="9">
        <v>7.0000000000000007E-2</v>
      </c>
      <c r="L209" s="9">
        <v>0.02</v>
      </c>
      <c r="M209" s="9">
        <v>0</v>
      </c>
    </row>
    <row r="210" spans="1:13" x14ac:dyDescent="0.25">
      <c r="A210" s="17" t="s">
        <v>118</v>
      </c>
      <c r="B210" s="16" t="s">
        <v>117</v>
      </c>
      <c r="C210" s="9" t="s">
        <v>116</v>
      </c>
      <c r="D210" s="47">
        <v>23.13</v>
      </c>
      <c r="E210" s="47">
        <v>20.38</v>
      </c>
      <c r="F210" s="47">
        <v>17.88</v>
      </c>
      <c r="G210" s="47">
        <v>348.75</v>
      </c>
      <c r="H210" s="47">
        <v>35.78</v>
      </c>
      <c r="I210" s="47">
        <v>25.25</v>
      </c>
      <c r="J210" s="47">
        <v>0.9</v>
      </c>
      <c r="K210" s="47">
        <v>0.14000000000000001</v>
      </c>
      <c r="L210" s="47">
        <v>0.13</v>
      </c>
      <c r="M210" s="47">
        <v>3.63</v>
      </c>
    </row>
    <row r="211" spans="1:13" x14ac:dyDescent="0.25">
      <c r="A211" s="11" t="s">
        <v>24</v>
      </c>
      <c r="B211" s="13" t="s">
        <v>23</v>
      </c>
      <c r="C211" s="15">
        <v>40</v>
      </c>
      <c r="D211" s="9">
        <v>0.4</v>
      </c>
      <c r="E211" s="9">
        <v>1.84</v>
      </c>
      <c r="F211" s="9">
        <v>2.4</v>
      </c>
      <c r="G211" s="9">
        <v>28</v>
      </c>
      <c r="H211" s="9">
        <v>2</v>
      </c>
      <c r="I211" s="9">
        <v>2.8</v>
      </c>
      <c r="J211" s="9">
        <v>0.12</v>
      </c>
      <c r="K211" s="9">
        <v>0.02</v>
      </c>
      <c r="L211" s="9">
        <v>0.02</v>
      </c>
      <c r="M211" s="9">
        <v>0.64</v>
      </c>
    </row>
    <row r="212" spans="1:13" x14ac:dyDescent="0.25">
      <c r="A212" s="17" t="s">
        <v>83</v>
      </c>
      <c r="B212" s="16" t="s">
        <v>82</v>
      </c>
      <c r="C212" s="15">
        <v>200</v>
      </c>
      <c r="D212" s="9">
        <v>0.2</v>
      </c>
      <c r="E212" s="9">
        <v>0.1</v>
      </c>
      <c r="F212" s="9">
        <v>17.2</v>
      </c>
      <c r="G212" s="9">
        <v>68</v>
      </c>
      <c r="H212" s="9">
        <v>6.03</v>
      </c>
      <c r="I212" s="9">
        <v>3.13</v>
      </c>
      <c r="J212" s="9">
        <v>0.8</v>
      </c>
      <c r="K212" s="9">
        <v>0.01</v>
      </c>
      <c r="L212" s="9">
        <v>0.01</v>
      </c>
      <c r="M212" s="9">
        <v>1.36</v>
      </c>
    </row>
    <row r="213" spans="1:13" x14ac:dyDescent="0.25">
      <c r="A213" s="11"/>
      <c r="B213" s="13" t="s">
        <v>17</v>
      </c>
      <c r="C213" s="15">
        <v>60</v>
      </c>
      <c r="D213" s="9">
        <v>4.08</v>
      </c>
      <c r="E213" s="9">
        <v>0.72</v>
      </c>
      <c r="F213" s="9">
        <v>27.84</v>
      </c>
      <c r="G213" s="9">
        <v>129</v>
      </c>
      <c r="H213" s="9">
        <v>18</v>
      </c>
      <c r="I213" s="9">
        <v>27.6</v>
      </c>
      <c r="J213" s="9">
        <v>1.38</v>
      </c>
      <c r="K213" s="9">
        <v>0.1</v>
      </c>
      <c r="L213" s="9">
        <v>0.05</v>
      </c>
      <c r="M213" s="9">
        <v>0</v>
      </c>
    </row>
    <row r="214" spans="1:13" x14ac:dyDescent="0.25">
      <c r="A214" s="27"/>
      <c r="B214" s="13" t="s">
        <v>16</v>
      </c>
      <c r="C214" s="15">
        <v>50</v>
      </c>
      <c r="D214" s="9">
        <v>3.8</v>
      </c>
      <c r="E214" s="9">
        <v>0.45</v>
      </c>
      <c r="F214" s="9">
        <v>24.85</v>
      </c>
      <c r="G214" s="9">
        <v>113</v>
      </c>
      <c r="H214" s="9">
        <v>13</v>
      </c>
      <c r="I214" s="9">
        <v>17.5</v>
      </c>
      <c r="J214" s="9">
        <v>0.8</v>
      </c>
      <c r="K214" s="9">
        <v>0.08</v>
      </c>
      <c r="L214" s="9">
        <v>0.04</v>
      </c>
      <c r="M214" s="9">
        <v>0</v>
      </c>
    </row>
    <row r="215" spans="1:13" x14ac:dyDescent="0.25">
      <c r="A215" s="22" t="s">
        <v>10</v>
      </c>
      <c r="B215" s="21"/>
      <c r="C215" s="8"/>
      <c r="D215" s="7">
        <f>D207+D208+D209+D210+D211+D212+D213+D214</f>
        <v>45.209999999999994</v>
      </c>
      <c r="E215" s="7">
        <f>E207+E208+E209+E210+E211+E212+E213+E214</f>
        <v>33.840000000000003</v>
      </c>
      <c r="F215" s="7">
        <f>F207+F208+F209+F210+F211+F212+F213+F214</f>
        <v>158.31</v>
      </c>
      <c r="G215" s="7">
        <f>G207+G208+G209+G210+G211+G212+G213+G214</f>
        <v>1107.25</v>
      </c>
      <c r="H215" s="7">
        <f>H207+H208+H209+H210+H211+H212+H213+H214</f>
        <v>143.29000000000002</v>
      </c>
      <c r="I215" s="7">
        <f>I207+I208+I209+I210+I211+I212+I213+I214</f>
        <v>149.41999999999999</v>
      </c>
      <c r="J215" s="7">
        <f>J207+J208+J209+J210+J211+J212+J213+J214</f>
        <v>6.91</v>
      </c>
      <c r="K215" s="7">
        <f>K207+K208+K209+K210+K211+K212+K213+K214</f>
        <v>0.82</v>
      </c>
      <c r="L215" s="7">
        <f>L207+L208+L209+L210+L211+L212+L213+L214</f>
        <v>0.52</v>
      </c>
      <c r="M215" s="7">
        <f>M207+M208+M209+M210+M211+M212+M213+M214</f>
        <v>37.58</v>
      </c>
    </row>
    <row r="216" spans="1:13" x14ac:dyDescent="0.25">
      <c r="A216" s="37"/>
      <c r="B216" s="36" t="s">
        <v>15</v>
      </c>
      <c r="C216" s="23"/>
      <c r="D216" s="6">
        <f>D205+D215</f>
        <v>61.61999999999999</v>
      </c>
      <c r="E216" s="6">
        <f>E205+E215</f>
        <v>56.31</v>
      </c>
      <c r="F216" s="6">
        <f>F205+F215</f>
        <v>241.05</v>
      </c>
      <c r="G216" s="6">
        <f>G205+G215</f>
        <v>1698.25</v>
      </c>
      <c r="H216" s="6">
        <f>H205+H215</f>
        <v>516.26</v>
      </c>
      <c r="I216" s="6">
        <f>I205+I215</f>
        <v>222.61999999999998</v>
      </c>
      <c r="J216" s="6">
        <f>J205+J215</f>
        <v>9.33</v>
      </c>
      <c r="K216" s="6">
        <f>K205+K215</f>
        <v>1.0499999999999998</v>
      </c>
      <c r="L216" s="6">
        <f>L205+L215</f>
        <v>0.8600000000000001</v>
      </c>
      <c r="M216" s="6">
        <f>M205+M215</f>
        <v>56.01</v>
      </c>
    </row>
    <row r="217" spans="1:13" x14ac:dyDescent="0.25">
      <c r="A217" s="25" t="s">
        <v>14</v>
      </c>
      <c r="B217" s="24"/>
      <c r="C217" s="23"/>
      <c r="D217" s="4">
        <f>D216*100/D398</f>
        <v>114.1111111111111</v>
      </c>
      <c r="E217" s="4">
        <f>E216*100/E398</f>
        <v>102.01086956521739</v>
      </c>
      <c r="F217" s="4">
        <f>F216*100/F398</f>
        <v>104.89556135770235</v>
      </c>
      <c r="G217" s="4">
        <f>G216*100/G398</f>
        <v>104.05943627450981</v>
      </c>
      <c r="H217" s="4">
        <f>H216*100/H398</f>
        <v>71.702777777777783</v>
      </c>
      <c r="I217" s="4">
        <f>I216*100/I398</f>
        <v>123.67777777777776</v>
      </c>
      <c r="J217" s="4">
        <f>J216*100/J398</f>
        <v>86.3888888888889</v>
      </c>
      <c r="K217" s="4">
        <f>K216*100/K398</f>
        <v>125</v>
      </c>
      <c r="L217" s="4">
        <f>L216*100/L398</f>
        <v>89.583333333333357</v>
      </c>
      <c r="M217" s="4">
        <f>M216*100/M398</f>
        <v>133.35714285714286</v>
      </c>
    </row>
    <row r="218" spans="1:13" x14ac:dyDescent="0.25">
      <c r="A218" s="14" t="s">
        <v>13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1"/>
      <c r="B219" s="10" t="s">
        <v>11</v>
      </c>
      <c r="C219" s="9">
        <v>180</v>
      </c>
      <c r="D219" s="9">
        <v>5.4</v>
      </c>
      <c r="E219" s="9">
        <v>4.8600000000000003</v>
      </c>
      <c r="F219" s="9">
        <v>8.4600000000000009</v>
      </c>
      <c r="G219" s="9">
        <v>102.6</v>
      </c>
      <c r="H219" s="9">
        <v>216</v>
      </c>
      <c r="I219" s="9">
        <v>25.2</v>
      </c>
      <c r="J219" s="9">
        <v>0.18</v>
      </c>
      <c r="K219" s="9">
        <v>0.05</v>
      </c>
      <c r="L219" s="9">
        <v>0.31</v>
      </c>
      <c r="M219" s="9">
        <v>1.26</v>
      </c>
    </row>
    <row r="220" spans="1:13" x14ac:dyDescent="0.25">
      <c r="A220" s="13"/>
      <c r="B220" s="35" t="s">
        <v>115</v>
      </c>
      <c r="C220" s="9">
        <v>10</v>
      </c>
      <c r="D220" s="12">
        <v>0.57999999999999996</v>
      </c>
      <c r="E220" s="12">
        <v>1.58</v>
      </c>
      <c r="F220" s="12">
        <v>6.56</v>
      </c>
      <c r="G220" s="12">
        <v>44.1</v>
      </c>
      <c r="H220" s="12">
        <v>5.6</v>
      </c>
      <c r="I220" s="12">
        <v>6.8</v>
      </c>
      <c r="J220" s="12">
        <v>0.46</v>
      </c>
      <c r="K220" s="12">
        <v>0.06</v>
      </c>
      <c r="L220" s="12">
        <v>0.04</v>
      </c>
      <c r="M220" s="12">
        <v>0</v>
      </c>
    </row>
    <row r="221" spans="1:13" x14ac:dyDescent="0.25">
      <c r="A221" s="22" t="s">
        <v>10</v>
      </c>
      <c r="B221" s="21"/>
      <c r="C221" s="8"/>
      <c r="D221" s="7">
        <f>D219+D220</f>
        <v>5.98</v>
      </c>
      <c r="E221" s="7">
        <f>E219+E220</f>
        <v>6.44</v>
      </c>
      <c r="F221" s="7">
        <f>F219+F220</f>
        <v>15.02</v>
      </c>
      <c r="G221" s="7">
        <f>G219+G220</f>
        <v>146.69999999999999</v>
      </c>
      <c r="H221" s="7">
        <f>H219+H220</f>
        <v>221.6</v>
      </c>
      <c r="I221" s="7">
        <f>I219+I220</f>
        <v>32</v>
      </c>
      <c r="J221" s="7">
        <f>J219+J220</f>
        <v>0.64</v>
      </c>
      <c r="K221" s="7">
        <f>K219+K220</f>
        <v>0.11</v>
      </c>
      <c r="L221" s="7">
        <f>L219+L220</f>
        <v>0.35</v>
      </c>
      <c r="M221" s="7">
        <f>M219+M220</f>
        <v>1.26</v>
      </c>
    </row>
    <row r="222" spans="1:13" hidden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</row>
    <row r="223" spans="1:13" hidden="1" x14ac:dyDescent="0.25">
      <c r="A223" s="17"/>
      <c r="B223" s="16"/>
      <c r="C223" s="15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1:13" hidden="1" x14ac:dyDescent="0.25">
      <c r="A224" s="17"/>
      <c r="B224" s="16"/>
      <c r="C224" s="15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1:13" hidden="1" x14ac:dyDescent="0.25">
      <c r="A225" s="17"/>
      <c r="B225" s="16"/>
      <c r="C225" s="15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1:13" hidden="1" x14ac:dyDescent="0.25">
      <c r="A226" s="17"/>
      <c r="B226" s="1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idden="1" x14ac:dyDescent="0.25">
      <c r="A227" s="17"/>
      <c r="B227" s="13"/>
      <c r="C227" s="15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idden="1" x14ac:dyDescent="0.25">
      <c r="A228" s="48"/>
      <c r="B228" s="16"/>
      <c r="C228" s="9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 hidden="1" x14ac:dyDescent="0.25">
      <c r="A229" s="2"/>
      <c r="B229" s="2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hidden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hidden="1" x14ac:dyDescent="0.25">
      <c r="A231" s="11"/>
      <c r="B231" s="13"/>
      <c r="C231" s="9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1:13" hidden="1" x14ac:dyDescent="0.25">
      <c r="A232" s="11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idden="1" x14ac:dyDescent="0.25">
      <c r="A233" s="2"/>
      <c r="B233" s="2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x14ac:dyDescent="0.25">
      <c r="A234" s="5" t="s">
        <v>9</v>
      </c>
      <c r="B234" s="5"/>
      <c r="C234" s="5"/>
      <c r="D234" s="6">
        <f>D205+D215+D221+D229+D233</f>
        <v>67.599999999999994</v>
      </c>
      <c r="E234" s="6">
        <f>E205+E215+E221+E229+E233</f>
        <v>62.75</v>
      </c>
      <c r="F234" s="6">
        <f>F205+F215+F221+F229+F233</f>
        <v>256.07</v>
      </c>
      <c r="G234" s="6">
        <f>G205+G215+G221+G229+G233</f>
        <v>1844.95</v>
      </c>
      <c r="H234" s="6">
        <f>H205+H215+H221+H229+H233</f>
        <v>737.86</v>
      </c>
      <c r="I234" s="6">
        <f>I205+I215+I221+I229+I233</f>
        <v>254.61999999999998</v>
      </c>
      <c r="J234" s="6">
        <f>J205+J215+J221+J229+J233</f>
        <v>9.9700000000000006</v>
      </c>
      <c r="K234" s="6">
        <f>K205+K215+K221+K229+K233</f>
        <v>1.1599999999999999</v>
      </c>
      <c r="L234" s="6">
        <f>L205+L215+L221+L229+L233</f>
        <v>1.21</v>
      </c>
      <c r="M234" s="6">
        <f>M205+M215+M221+M229+M233</f>
        <v>57.269999999999996</v>
      </c>
    </row>
    <row r="235" spans="1:13" x14ac:dyDescent="0.25">
      <c r="A235" s="5" t="s">
        <v>8</v>
      </c>
      <c r="B235" s="5"/>
      <c r="C235" s="5"/>
      <c r="D235" s="4">
        <f>D234*100/D399</f>
        <v>75.1111111111111</v>
      </c>
      <c r="E235" s="4">
        <f>E234*100/E399</f>
        <v>68.206521739130437</v>
      </c>
      <c r="F235" s="4">
        <f>F234*100/F399</f>
        <v>66.859007832898172</v>
      </c>
      <c r="G235" s="4">
        <f>G234*100/G399</f>
        <v>67.829044117647058</v>
      </c>
      <c r="H235" s="4">
        <f>H234*100/H399</f>
        <v>61.488333333333337</v>
      </c>
      <c r="I235" s="4">
        <f>I234*100/I399</f>
        <v>84.873333333333321</v>
      </c>
      <c r="J235" s="4">
        <f>J234*100/J399</f>
        <v>55.388888888888893</v>
      </c>
      <c r="K235" s="4">
        <f>K234*100/K399</f>
        <v>82.857142857142847</v>
      </c>
      <c r="L235" s="4">
        <f>L234*100/L399</f>
        <v>75.625</v>
      </c>
      <c r="M235" s="4">
        <f>M234*100/M399</f>
        <v>81.814285714285717</v>
      </c>
    </row>
    <row r="236" spans="1:13" x14ac:dyDescent="0.25">
      <c r="A236" s="33" t="s">
        <v>59</v>
      </c>
      <c r="B236" s="33" t="s">
        <v>58</v>
      </c>
      <c r="C236" s="33" t="s">
        <v>57</v>
      </c>
      <c r="D236" s="33" t="s">
        <v>56</v>
      </c>
      <c r="E236" s="33"/>
      <c r="F236" s="33"/>
      <c r="G236" s="33" t="s">
        <v>55</v>
      </c>
      <c r="H236" s="34" t="s">
        <v>54</v>
      </c>
      <c r="I236" s="34"/>
      <c r="J236" s="34"/>
      <c r="K236" s="34" t="s">
        <v>53</v>
      </c>
      <c r="L236" s="34"/>
      <c r="M236" s="34"/>
    </row>
    <row r="237" spans="1:13" ht="16.5" x14ac:dyDescent="0.25">
      <c r="A237" s="33"/>
      <c r="B237" s="33"/>
      <c r="C237" s="33"/>
      <c r="D237" s="8" t="s">
        <v>52</v>
      </c>
      <c r="E237" s="8" t="s">
        <v>51</v>
      </c>
      <c r="F237" s="8" t="s">
        <v>50</v>
      </c>
      <c r="G237" s="33"/>
      <c r="H237" s="32" t="s">
        <v>49</v>
      </c>
      <c r="I237" s="32" t="s">
        <v>48</v>
      </c>
      <c r="J237" s="32" t="s">
        <v>47</v>
      </c>
      <c r="K237" s="9" t="s">
        <v>46</v>
      </c>
      <c r="L237" s="9" t="s">
        <v>45</v>
      </c>
      <c r="M237" s="31" t="s">
        <v>44</v>
      </c>
    </row>
    <row r="238" spans="1:13" x14ac:dyDescent="0.25">
      <c r="A238" s="14" t="s">
        <v>114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30"/>
      <c r="L238" s="30"/>
      <c r="M238" s="14"/>
    </row>
    <row r="239" spans="1:13" x14ac:dyDescent="0.25">
      <c r="A239" s="14" t="s">
        <v>42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1" t="s">
        <v>113</v>
      </c>
      <c r="B240" s="13" t="s">
        <v>112</v>
      </c>
      <c r="C240" s="15">
        <v>100</v>
      </c>
      <c r="D240" s="9">
        <v>2.2000000000000002</v>
      </c>
      <c r="E240" s="9">
        <v>4.5</v>
      </c>
      <c r="F240" s="9">
        <v>10.5</v>
      </c>
      <c r="G240" s="9">
        <v>91</v>
      </c>
      <c r="H240" s="9">
        <v>61.3</v>
      </c>
      <c r="I240" s="9">
        <v>21.34</v>
      </c>
      <c r="J240" s="9">
        <v>0.8</v>
      </c>
      <c r="K240" s="9">
        <v>0.03</v>
      </c>
      <c r="L240" s="9">
        <v>0.05</v>
      </c>
      <c r="M240" s="9">
        <v>22.7</v>
      </c>
    </row>
    <row r="241" spans="1:13" x14ac:dyDescent="0.25">
      <c r="A241" s="11" t="s">
        <v>111</v>
      </c>
      <c r="B241" s="13" t="s">
        <v>110</v>
      </c>
      <c r="C241" s="15">
        <v>250</v>
      </c>
      <c r="D241" s="9">
        <v>5.5</v>
      </c>
      <c r="E241" s="9">
        <v>5.15</v>
      </c>
      <c r="F241" s="9">
        <v>19.850000000000001</v>
      </c>
      <c r="G241" s="9">
        <v>148.5</v>
      </c>
      <c r="H241" s="9">
        <v>135.63</v>
      </c>
      <c r="I241" s="9">
        <v>18.010000000000002</v>
      </c>
      <c r="J241" s="9">
        <v>0.4</v>
      </c>
      <c r="K241" s="9">
        <v>7.0000000000000007E-2</v>
      </c>
      <c r="L241" s="9">
        <v>7.0000000000000007E-2</v>
      </c>
      <c r="M241" s="9">
        <v>0.64</v>
      </c>
    </row>
    <row r="242" spans="1:13" x14ac:dyDescent="0.25">
      <c r="A242" s="17" t="s">
        <v>19</v>
      </c>
      <c r="B242" s="16" t="s">
        <v>18</v>
      </c>
      <c r="C242" s="15">
        <v>180</v>
      </c>
      <c r="D242" s="9">
        <v>0.09</v>
      </c>
      <c r="E242" s="9">
        <v>0.03</v>
      </c>
      <c r="F242" s="9">
        <v>8.91</v>
      </c>
      <c r="G242" s="9">
        <v>31.5</v>
      </c>
      <c r="H242" s="9">
        <v>0.23</v>
      </c>
      <c r="I242" s="9">
        <v>0</v>
      </c>
      <c r="J242" s="9">
        <v>0.03</v>
      </c>
      <c r="K242" s="9">
        <v>0</v>
      </c>
      <c r="L242" s="9">
        <v>0</v>
      </c>
      <c r="M242" s="9">
        <v>0</v>
      </c>
    </row>
    <row r="243" spans="1:13" x14ac:dyDescent="0.25">
      <c r="A243" s="17"/>
      <c r="B243" s="13" t="s">
        <v>16</v>
      </c>
      <c r="C243" s="15">
        <v>80</v>
      </c>
      <c r="D243" s="9">
        <v>6.08</v>
      </c>
      <c r="E243" s="9">
        <v>0.72</v>
      </c>
      <c r="F243" s="9">
        <v>39.76</v>
      </c>
      <c r="G243" s="9">
        <v>180.8</v>
      </c>
      <c r="H243" s="9">
        <v>20.8</v>
      </c>
      <c r="I243" s="9">
        <v>28</v>
      </c>
      <c r="J243" s="9">
        <v>1.28</v>
      </c>
      <c r="K243" s="9">
        <v>0.13</v>
      </c>
      <c r="L243" s="9">
        <v>0.06</v>
      </c>
      <c r="M243" s="9">
        <v>0</v>
      </c>
    </row>
    <row r="244" spans="1:13" x14ac:dyDescent="0.25">
      <c r="A244" s="27"/>
      <c r="B244" s="13" t="s">
        <v>73</v>
      </c>
      <c r="C244" s="15">
        <v>15</v>
      </c>
      <c r="D244" s="9">
        <v>0.2</v>
      </c>
      <c r="E244" s="9">
        <v>10.88</v>
      </c>
      <c r="F244" s="9">
        <v>0.14000000000000001</v>
      </c>
      <c r="G244" s="9">
        <v>99.15</v>
      </c>
      <c r="H244" s="9">
        <v>3.6</v>
      </c>
      <c r="I244" s="9">
        <v>0.45</v>
      </c>
      <c r="J244" s="9">
        <v>0.03</v>
      </c>
      <c r="K244" s="9">
        <v>0</v>
      </c>
      <c r="L244" s="9">
        <v>0</v>
      </c>
      <c r="M244" s="9">
        <v>0</v>
      </c>
    </row>
    <row r="245" spans="1:13" x14ac:dyDescent="0.25">
      <c r="A245" s="2" t="s">
        <v>10</v>
      </c>
      <c r="B245" s="2"/>
      <c r="C245" s="8"/>
      <c r="D245" s="7">
        <f>D240+D241+D242+D243+D244</f>
        <v>14.07</v>
      </c>
      <c r="E245" s="7">
        <f>E240+E241+E242+E243+E244</f>
        <v>21.28</v>
      </c>
      <c r="F245" s="7">
        <f>F240+F241+F242+F243+F244</f>
        <v>79.160000000000011</v>
      </c>
      <c r="G245" s="7">
        <f>G240+G241+G242+G243+G244</f>
        <v>550.95000000000005</v>
      </c>
      <c r="H245" s="7">
        <f>H240+H241+H242+H243+H244</f>
        <v>221.56</v>
      </c>
      <c r="I245" s="7">
        <f>I240+I241+I242+I243+I244</f>
        <v>67.8</v>
      </c>
      <c r="J245" s="7">
        <f>J240+J241+J242+J243+J244</f>
        <v>2.54</v>
      </c>
      <c r="K245" s="7">
        <f>K240+K241+K242+K243+K244</f>
        <v>0.23</v>
      </c>
      <c r="L245" s="7">
        <f>L240+L241+L242+L243+L244</f>
        <v>0.18</v>
      </c>
      <c r="M245" s="7">
        <f>M240+M241+M242+M243+M244</f>
        <v>23.34</v>
      </c>
    </row>
    <row r="246" spans="1:13" x14ac:dyDescent="0.25">
      <c r="A246" s="20" t="s">
        <v>33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</row>
    <row r="247" spans="1:13" x14ac:dyDescent="0.25">
      <c r="A247" s="11" t="s">
        <v>77</v>
      </c>
      <c r="B247" s="13" t="s">
        <v>76</v>
      </c>
      <c r="C247" s="15">
        <v>100</v>
      </c>
      <c r="D247" s="9">
        <v>0.9</v>
      </c>
      <c r="E247" s="9">
        <v>5.0999999999999996</v>
      </c>
      <c r="F247" s="9">
        <v>8.3000000000000007</v>
      </c>
      <c r="G247" s="9">
        <v>82</v>
      </c>
      <c r="H247" s="9">
        <v>20.83</v>
      </c>
      <c r="I247" s="9">
        <v>12.1</v>
      </c>
      <c r="J247" s="9">
        <v>1.2</v>
      </c>
      <c r="K247" s="9">
        <v>0.03</v>
      </c>
      <c r="L247" s="9">
        <v>0.03</v>
      </c>
      <c r="M247" s="9">
        <v>8</v>
      </c>
    </row>
    <row r="248" spans="1:13" x14ac:dyDescent="0.25">
      <c r="A248" s="11" t="s">
        <v>109</v>
      </c>
      <c r="B248" s="13" t="s">
        <v>108</v>
      </c>
      <c r="C248" s="15" t="s">
        <v>107</v>
      </c>
      <c r="D248" s="9">
        <v>2.2000000000000002</v>
      </c>
      <c r="E248" s="9">
        <v>6.8</v>
      </c>
      <c r="F248" s="9">
        <v>8.5</v>
      </c>
      <c r="G248" s="9">
        <v>106</v>
      </c>
      <c r="H248" s="9">
        <v>38.76</v>
      </c>
      <c r="I248" s="9">
        <v>20.18</v>
      </c>
      <c r="J248" s="9">
        <v>0.77</v>
      </c>
      <c r="K248" s="9">
        <v>0.04</v>
      </c>
      <c r="L248" s="9">
        <v>0.04</v>
      </c>
      <c r="M248" s="9">
        <v>9</v>
      </c>
    </row>
    <row r="249" spans="1:13" x14ac:dyDescent="0.25">
      <c r="A249" s="17" t="s">
        <v>106</v>
      </c>
      <c r="B249" s="16" t="s">
        <v>105</v>
      </c>
      <c r="C249" s="9">
        <v>180</v>
      </c>
      <c r="D249" s="9">
        <v>3.7</v>
      </c>
      <c r="E249" s="9">
        <v>6.3</v>
      </c>
      <c r="F249" s="9">
        <v>23.4</v>
      </c>
      <c r="G249" s="9">
        <v>168</v>
      </c>
      <c r="H249" s="9">
        <v>43.69</v>
      </c>
      <c r="I249" s="9">
        <v>35.26</v>
      </c>
      <c r="J249" s="9">
        <v>1.28</v>
      </c>
      <c r="K249" s="9">
        <v>0.14000000000000001</v>
      </c>
      <c r="L249" s="9">
        <v>0.12</v>
      </c>
      <c r="M249" s="9">
        <v>6.22</v>
      </c>
    </row>
    <row r="250" spans="1:13" x14ac:dyDescent="0.25">
      <c r="A250" s="17" t="s">
        <v>104</v>
      </c>
      <c r="B250" s="16" t="s">
        <v>103</v>
      </c>
      <c r="C250" s="9" t="s">
        <v>102</v>
      </c>
      <c r="D250" s="47">
        <v>29.2</v>
      </c>
      <c r="E250" s="47">
        <v>29.8</v>
      </c>
      <c r="F250" s="47">
        <v>4.7</v>
      </c>
      <c r="G250" s="47">
        <v>404</v>
      </c>
      <c r="H250" s="47">
        <v>19.64</v>
      </c>
      <c r="I250" s="47">
        <v>38.090000000000003</v>
      </c>
      <c r="J250" s="47">
        <v>4.37</v>
      </c>
      <c r="K250" s="47">
        <v>0.08</v>
      </c>
      <c r="L250" s="47">
        <v>0.2</v>
      </c>
      <c r="M250" s="47">
        <v>1.37</v>
      </c>
    </row>
    <row r="251" spans="1:13" x14ac:dyDescent="0.25">
      <c r="A251" s="17" t="s">
        <v>101</v>
      </c>
      <c r="B251" s="16" t="s">
        <v>100</v>
      </c>
      <c r="C251" s="15">
        <v>200</v>
      </c>
      <c r="D251" s="9">
        <v>1</v>
      </c>
      <c r="E251" s="9">
        <v>0.05</v>
      </c>
      <c r="F251" s="9">
        <v>27.5</v>
      </c>
      <c r="G251" s="9">
        <v>110</v>
      </c>
      <c r="H251" s="9">
        <v>28.69</v>
      </c>
      <c r="I251" s="9">
        <v>18.27</v>
      </c>
      <c r="J251" s="9">
        <v>0.61</v>
      </c>
      <c r="K251" s="9">
        <v>0.01</v>
      </c>
      <c r="L251" s="9">
        <v>0.03</v>
      </c>
      <c r="M251" s="9">
        <v>1.6</v>
      </c>
    </row>
    <row r="252" spans="1:13" x14ac:dyDescent="0.25">
      <c r="A252" s="11"/>
      <c r="B252" s="13" t="s">
        <v>17</v>
      </c>
      <c r="C252" s="15">
        <v>60</v>
      </c>
      <c r="D252" s="9">
        <v>4.08</v>
      </c>
      <c r="E252" s="9">
        <v>0.72</v>
      </c>
      <c r="F252" s="9">
        <v>27.84</v>
      </c>
      <c r="G252" s="9">
        <v>129</v>
      </c>
      <c r="H252" s="9">
        <v>18</v>
      </c>
      <c r="I252" s="9">
        <v>27.6</v>
      </c>
      <c r="J252" s="9">
        <v>1.38</v>
      </c>
      <c r="K252" s="9">
        <v>0.1</v>
      </c>
      <c r="L252" s="9">
        <v>0.05</v>
      </c>
      <c r="M252" s="9">
        <v>0</v>
      </c>
    </row>
    <row r="253" spans="1:13" x14ac:dyDescent="0.25">
      <c r="A253" s="27"/>
      <c r="B253" s="13" t="s">
        <v>16</v>
      </c>
      <c r="C253" s="15">
        <v>70</v>
      </c>
      <c r="D253" s="9">
        <v>5.32</v>
      </c>
      <c r="E253" s="9">
        <v>0.63</v>
      </c>
      <c r="F253" s="9">
        <v>34.79</v>
      </c>
      <c r="G253" s="9">
        <v>158.19999999999999</v>
      </c>
      <c r="H253" s="9">
        <v>18.2</v>
      </c>
      <c r="I253" s="9">
        <v>24.5</v>
      </c>
      <c r="J253" s="9">
        <v>1.1200000000000001</v>
      </c>
      <c r="K253" s="9">
        <v>0.11</v>
      </c>
      <c r="L253" s="9">
        <v>0.06</v>
      </c>
      <c r="M253" s="9">
        <v>0</v>
      </c>
    </row>
    <row r="254" spans="1:13" x14ac:dyDescent="0.25">
      <c r="A254" s="22" t="s">
        <v>10</v>
      </c>
      <c r="B254" s="21"/>
      <c r="C254" s="8"/>
      <c r="D254" s="7">
        <f>D247+D248+D249+D250+D251+D252+D253</f>
        <v>46.4</v>
      </c>
      <c r="E254" s="7">
        <f>E247+E248+E249+E250+E251+E252+E253</f>
        <v>49.4</v>
      </c>
      <c r="F254" s="7">
        <f>F247+F248+F249+F250+F251+F252+F253</f>
        <v>135.03</v>
      </c>
      <c r="G254" s="7">
        <f>G247+G248+G249+G250+G251+G252+G253</f>
        <v>1157.2</v>
      </c>
      <c r="H254" s="7">
        <f>H247+H248+H249+H250+H251+H252+H253</f>
        <v>187.81</v>
      </c>
      <c r="I254" s="7">
        <f>I247+I248+I249+I250+I251+I252+I253</f>
        <v>176</v>
      </c>
      <c r="J254" s="7">
        <f>J247+J248+J249+J250+J251+J252+J253</f>
        <v>10.73</v>
      </c>
      <c r="K254" s="7">
        <f>K247+K248+K249+K250+K251+K252+K253</f>
        <v>0.51</v>
      </c>
      <c r="L254" s="7">
        <f>L247+L248+L249+L250+L251+L252+L253</f>
        <v>0.53</v>
      </c>
      <c r="M254" s="7">
        <f>M247+M248+M249+M250+M251+M252+M253</f>
        <v>26.19</v>
      </c>
    </row>
    <row r="255" spans="1:13" x14ac:dyDescent="0.25">
      <c r="A255" s="37"/>
      <c r="B255" s="36" t="s">
        <v>15</v>
      </c>
      <c r="C255" s="23"/>
      <c r="D255" s="6">
        <f>D245+D254</f>
        <v>60.47</v>
      </c>
      <c r="E255" s="6">
        <f>E245+E254</f>
        <v>70.680000000000007</v>
      </c>
      <c r="F255" s="6">
        <f>F245+F254</f>
        <v>214.19</v>
      </c>
      <c r="G255" s="6">
        <f>G245+G254</f>
        <v>1708.15</v>
      </c>
      <c r="H255" s="6">
        <f>H245+H254</f>
        <v>409.37</v>
      </c>
      <c r="I255" s="6">
        <f>I245+I254</f>
        <v>243.8</v>
      </c>
      <c r="J255" s="6">
        <f>J245+J254</f>
        <v>13.27</v>
      </c>
      <c r="K255" s="6">
        <f>K245+K254</f>
        <v>0.74</v>
      </c>
      <c r="L255" s="6">
        <f>L245+L254</f>
        <v>0.71</v>
      </c>
      <c r="M255" s="6">
        <f>M245+M254</f>
        <v>49.53</v>
      </c>
    </row>
    <row r="256" spans="1:13" x14ac:dyDescent="0.25">
      <c r="A256" s="25" t="s">
        <v>14</v>
      </c>
      <c r="B256" s="24"/>
      <c r="C256" s="23"/>
      <c r="D256" s="4">
        <f>D255*100/D398</f>
        <v>111.98148148148148</v>
      </c>
      <c r="E256" s="4">
        <f>E255*100/E398</f>
        <v>128.04347826086956</v>
      </c>
      <c r="F256" s="4">
        <f>F255*100/F398</f>
        <v>93.207136640556996</v>
      </c>
      <c r="G256" s="4">
        <f>G255*100/G398</f>
        <v>104.66605392156863</v>
      </c>
      <c r="H256" s="4">
        <f>H255*100/H398</f>
        <v>56.856944444444444</v>
      </c>
      <c r="I256" s="4">
        <f>I255*100/I398</f>
        <v>135.44444444444446</v>
      </c>
      <c r="J256" s="4">
        <f>J255*100/J398</f>
        <v>122.87037037037038</v>
      </c>
      <c r="K256" s="4">
        <f>K255*100/K398</f>
        <v>88.095238095238116</v>
      </c>
      <c r="L256" s="4">
        <f>L255*100/L398</f>
        <v>73.958333333333343</v>
      </c>
      <c r="M256" s="4">
        <f>M255*100/M398</f>
        <v>117.92857142857143</v>
      </c>
    </row>
    <row r="257" spans="1:13" x14ac:dyDescent="0.25">
      <c r="A257" s="14" t="s">
        <v>13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3"/>
      <c r="B258" s="35" t="s">
        <v>99</v>
      </c>
      <c r="C258" s="9">
        <v>180</v>
      </c>
      <c r="D258" s="9">
        <v>0.9</v>
      </c>
      <c r="E258" s="9">
        <v>0</v>
      </c>
      <c r="F258" s="9">
        <v>25.2</v>
      </c>
      <c r="G258" s="9">
        <v>100.8</v>
      </c>
      <c r="H258" s="9">
        <v>36</v>
      </c>
      <c r="I258" s="9">
        <v>18</v>
      </c>
      <c r="J258" s="9">
        <v>0.36</v>
      </c>
      <c r="K258" s="9">
        <v>0.04</v>
      </c>
      <c r="L258" s="9">
        <v>7.0000000000000007E-2</v>
      </c>
      <c r="M258" s="9">
        <v>7.2</v>
      </c>
    </row>
    <row r="259" spans="1:13" x14ac:dyDescent="0.25">
      <c r="A259" s="11"/>
      <c r="B259" s="16" t="s">
        <v>98</v>
      </c>
      <c r="C259" s="9">
        <v>100</v>
      </c>
      <c r="D259" s="9">
        <v>0.9</v>
      </c>
      <c r="E259" s="9">
        <v>0.1</v>
      </c>
      <c r="F259" s="9">
        <v>9.5</v>
      </c>
      <c r="G259" s="9">
        <v>45</v>
      </c>
      <c r="H259" s="32">
        <v>20</v>
      </c>
      <c r="I259" s="32">
        <v>16</v>
      </c>
      <c r="J259" s="32">
        <v>0.6</v>
      </c>
      <c r="K259" s="32">
        <v>0.04</v>
      </c>
      <c r="L259" s="32">
        <v>0.08</v>
      </c>
      <c r="M259" s="32">
        <v>10</v>
      </c>
    </row>
    <row r="260" spans="1:13" x14ac:dyDescent="0.25">
      <c r="A260" s="22" t="s">
        <v>10</v>
      </c>
      <c r="B260" s="21"/>
      <c r="C260" s="8"/>
      <c r="D260" s="7">
        <f>D258+D259</f>
        <v>1.8</v>
      </c>
      <c r="E260" s="7">
        <f>E258+E259</f>
        <v>0.1</v>
      </c>
      <c r="F260" s="7">
        <f>F258+F259</f>
        <v>34.700000000000003</v>
      </c>
      <c r="G260" s="7">
        <f>G258+G259</f>
        <v>145.80000000000001</v>
      </c>
      <c r="H260" s="7">
        <f>H258+H259</f>
        <v>56</v>
      </c>
      <c r="I260" s="7">
        <f>I258+I259</f>
        <v>34</v>
      </c>
      <c r="J260" s="7">
        <f>J258+J259</f>
        <v>0.96</v>
      </c>
      <c r="K260" s="7">
        <f>K258+K259</f>
        <v>0.08</v>
      </c>
      <c r="L260" s="7">
        <f>L258+L259</f>
        <v>0.15000000000000002</v>
      </c>
      <c r="M260" s="7">
        <f>M258+M259</f>
        <v>17.2</v>
      </c>
    </row>
    <row r="261" spans="1:13" hidden="1" x14ac:dyDescent="0.25">
      <c r="A261" s="46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4"/>
    </row>
    <row r="262" spans="1:13" hidden="1" x14ac:dyDescent="0.25">
      <c r="A262" s="17"/>
      <c r="B262" s="1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idden="1" x14ac:dyDescent="0.25">
      <c r="A263" s="17"/>
      <c r="B263" s="16"/>
      <c r="C263" s="15"/>
      <c r="D263" s="12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 hidden="1" x14ac:dyDescent="0.25">
      <c r="A264" s="17"/>
      <c r="B264" s="16"/>
      <c r="C264" s="15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idden="1" x14ac:dyDescent="0.25">
      <c r="A265" s="11"/>
      <c r="B265" s="13"/>
      <c r="C265" s="15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idden="1" x14ac:dyDescent="0.25">
      <c r="A266" s="27"/>
      <c r="B266" s="13"/>
      <c r="C266" s="15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idden="1" x14ac:dyDescent="0.25">
      <c r="A267" s="22"/>
      <c r="B267" s="21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hidden="1" x14ac:dyDescent="0.25">
      <c r="A268" s="43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1"/>
    </row>
    <row r="269" spans="1:13" hidden="1" x14ac:dyDescent="0.25">
      <c r="A269" s="11"/>
      <c r="B269" s="16"/>
      <c r="C269" s="9"/>
      <c r="D269" s="9"/>
      <c r="E269" s="9"/>
      <c r="F269" s="9"/>
      <c r="G269" s="9"/>
      <c r="H269" s="32"/>
      <c r="I269" s="32"/>
      <c r="J269" s="32"/>
      <c r="K269" s="32"/>
      <c r="L269" s="32"/>
      <c r="M269" s="32"/>
    </row>
    <row r="270" spans="1:13" hidden="1" x14ac:dyDescent="0.25">
      <c r="A270" s="11"/>
      <c r="B270" s="35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idden="1" x14ac:dyDescent="0.25">
      <c r="A271" s="22"/>
      <c r="B271" s="21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x14ac:dyDescent="0.25">
      <c r="A272" s="5" t="s">
        <v>9</v>
      </c>
      <c r="B272" s="5"/>
      <c r="C272" s="5"/>
      <c r="D272" s="6">
        <f>D245+D254+D260+D267+D271</f>
        <v>62.269999999999996</v>
      </c>
      <c r="E272" s="6">
        <f>E245+E254+E260+E267+E271</f>
        <v>70.78</v>
      </c>
      <c r="F272" s="6">
        <f>F245+F254+F260+F267+F271</f>
        <v>248.89</v>
      </c>
      <c r="G272" s="6">
        <f>G245+G254+G260+G267+G271</f>
        <v>1853.95</v>
      </c>
      <c r="H272" s="6">
        <f>H245+H254+H260+H267+H271</f>
        <v>465.37</v>
      </c>
      <c r="I272" s="6">
        <f>I245+I254+I260+I267+I271</f>
        <v>277.8</v>
      </c>
      <c r="J272" s="6">
        <f>J245+J254+J260+J267+J271</f>
        <v>14.23</v>
      </c>
      <c r="K272" s="6">
        <f>K245+K254+K260+K267+K271</f>
        <v>0.82</v>
      </c>
      <c r="L272" s="6">
        <f>L245+L254+L260+L267+L271</f>
        <v>0.86</v>
      </c>
      <c r="M272" s="6">
        <f>M245+M254+M260+M267+M271</f>
        <v>66.73</v>
      </c>
    </row>
    <row r="273" spans="1:13" x14ac:dyDescent="0.25">
      <c r="A273" s="5" t="s">
        <v>8</v>
      </c>
      <c r="B273" s="5"/>
      <c r="C273" s="5"/>
      <c r="D273" s="4">
        <f>D272*100/D399</f>
        <v>69.188888888888883</v>
      </c>
      <c r="E273" s="4">
        <f>E272*100/E399</f>
        <v>76.934782608695656</v>
      </c>
      <c r="F273" s="4">
        <f>F272*100/F399</f>
        <v>64.984334203655351</v>
      </c>
      <c r="G273" s="4">
        <f>G272*100/G399</f>
        <v>68.159926470588232</v>
      </c>
      <c r="H273" s="4">
        <f>H272*100/H399</f>
        <v>38.780833333333334</v>
      </c>
      <c r="I273" s="4">
        <f>I272*100/I399</f>
        <v>92.6</v>
      </c>
      <c r="J273" s="4">
        <f>J272*100/J399</f>
        <v>79.055555555555557</v>
      </c>
      <c r="K273" s="4">
        <f>K272*100/K399</f>
        <v>58.571428571428577</v>
      </c>
      <c r="L273" s="4">
        <f>L272*100/L399</f>
        <v>53.75</v>
      </c>
      <c r="M273" s="4">
        <f>M272*100/M399</f>
        <v>95.328571428571422</v>
      </c>
    </row>
    <row r="274" spans="1:13" x14ac:dyDescent="0.25">
      <c r="A274" s="33" t="s">
        <v>59</v>
      </c>
      <c r="B274" s="33" t="s">
        <v>58</v>
      </c>
      <c r="C274" s="33" t="s">
        <v>57</v>
      </c>
      <c r="D274" s="33" t="s">
        <v>56</v>
      </c>
      <c r="E274" s="33"/>
      <c r="F274" s="33"/>
      <c r="G274" s="33" t="s">
        <v>55</v>
      </c>
      <c r="H274" s="34" t="s">
        <v>54</v>
      </c>
      <c r="I274" s="34"/>
      <c r="J274" s="34"/>
      <c r="K274" s="34" t="s">
        <v>53</v>
      </c>
      <c r="L274" s="34"/>
      <c r="M274" s="34"/>
    </row>
    <row r="275" spans="1:13" ht="16.5" x14ac:dyDescent="0.25">
      <c r="A275" s="33"/>
      <c r="B275" s="33"/>
      <c r="C275" s="33"/>
      <c r="D275" s="8" t="s">
        <v>52</v>
      </c>
      <c r="E275" s="8" t="s">
        <v>51</v>
      </c>
      <c r="F275" s="8" t="s">
        <v>50</v>
      </c>
      <c r="G275" s="33"/>
      <c r="H275" s="32" t="s">
        <v>49</v>
      </c>
      <c r="I275" s="32" t="s">
        <v>48</v>
      </c>
      <c r="J275" s="32" t="s">
        <v>47</v>
      </c>
      <c r="K275" s="9" t="s">
        <v>46</v>
      </c>
      <c r="L275" s="9" t="s">
        <v>45</v>
      </c>
      <c r="M275" s="31" t="s">
        <v>44</v>
      </c>
    </row>
    <row r="276" spans="1:13" x14ac:dyDescent="0.25">
      <c r="A276" s="14" t="s">
        <v>97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30"/>
      <c r="L276" s="30"/>
      <c r="M276" s="14"/>
    </row>
    <row r="277" spans="1:13" x14ac:dyDescent="0.25">
      <c r="A277" s="14" t="s">
        <v>42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1" t="s">
        <v>96</v>
      </c>
      <c r="B278" s="13" t="s">
        <v>95</v>
      </c>
      <c r="C278" s="15">
        <v>100</v>
      </c>
      <c r="D278" s="9">
        <v>1</v>
      </c>
      <c r="E278" s="9">
        <v>5</v>
      </c>
      <c r="F278" s="9">
        <v>6.7</v>
      </c>
      <c r="G278" s="9">
        <v>76</v>
      </c>
      <c r="H278" s="9">
        <v>32.08</v>
      </c>
      <c r="I278" s="9">
        <v>9.64</v>
      </c>
      <c r="J278" s="9">
        <v>0.4</v>
      </c>
      <c r="K278" s="9">
        <v>0.01</v>
      </c>
      <c r="L278" s="9">
        <v>0.02</v>
      </c>
      <c r="M278" s="9">
        <v>17.84</v>
      </c>
    </row>
    <row r="279" spans="1:13" x14ac:dyDescent="0.25">
      <c r="A279" s="17" t="s">
        <v>94</v>
      </c>
      <c r="B279" s="16" t="s">
        <v>93</v>
      </c>
      <c r="C279" s="9" t="s">
        <v>37</v>
      </c>
      <c r="D279" s="9">
        <v>7.78</v>
      </c>
      <c r="E279" s="9">
        <v>10</v>
      </c>
      <c r="F279" s="9">
        <v>43.56</v>
      </c>
      <c r="G279" s="9">
        <v>295.56</v>
      </c>
      <c r="H279" s="9">
        <v>195.12</v>
      </c>
      <c r="I279" s="9">
        <v>42.9</v>
      </c>
      <c r="J279" s="9">
        <v>0.61</v>
      </c>
      <c r="K279" s="9">
        <v>0.09</v>
      </c>
      <c r="L279" s="9">
        <v>0.24</v>
      </c>
      <c r="M279" s="9">
        <v>0.86</v>
      </c>
    </row>
    <row r="280" spans="1:13" x14ac:dyDescent="0.25">
      <c r="A280" s="17" t="s">
        <v>92</v>
      </c>
      <c r="B280" s="16" t="s">
        <v>91</v>
      </c>
      <c r="C280" s="15">
        <v>200</v>
      </c>
      <c r="D280" s="9">
        <v>2.9</v>
      </c>
      <c r="E280" s="9">
        <v>2.8</v>
      </c>
      <c r="F280" s="9">
        <v>14.9</v>
      </c>
      <c r="G280" s="9">
        <v>94</v>
      </c>
      <c r="H280" s="9">
        <v>105.86</v>
      </c>
      <c r="I280" s="9">
        <v>12.18</v>
      </c>
      <c r="J280" s="9">
        <v>0.11</v>
      </c>
      <c r="K280" s="9">
        <v>0.03</v>
      </c>
      <c r="L280" s="9">
        <v>0.01</v>
      </c>
      <c r="M280" s="9">
        <v>0.52</v>
      </c>
    </row>
    <row r="281" spans="1:13" x14ac:dyDescent="0.25">
      <c r="A281" s="27"/>
      <c r="B281" s="13" t="s">
        <v>16</v>
      </c>
      <c r="C281" s="15">
        <v>70</v>
      </c>
      <c r="D281" s="9">
        <v>5.32</v>
      </c>
      <c r="E281" s="9">
        <v>0.63</v>
      </c>
      <c r="F281" s="9">
        <v>34.79</v>
      </c>
      <c r="G281" s="9">
        <v>158.19999999999999</v>
      </c>
      <c r="H281" s="9">
        <v>18.2</v>
      </c>
      <c r="I281" s="9">
        <v>24.5</v>
      </c>
      <c r="J281" s="9">
        <v>1.1200000000000001</v>
      </c>
      <c r="K281" s="9">
        <v>0.11</v>
      </c>
      <c r="L281" s="9">
        <v>0.06</v>
      </c>
      <c r="M281" s="9">
        <v>0</v>
      </c>
    </row>
    <row r="282" spans="1:13" x14ac:dyDescent="0.25">
      <c r="A282" s="27"/>
      <c r="B282" s="16" t="s">
        <v>90</v>
      </c>
      <c r="C282" s="9">
        <v>40</v>
      </c>
      <c r="D282" s="12">
        <v>5.0999999999999996</v>
      </c>
      <c r="E282" s="12">
        <v>4.5999999999999996</v>
      </c>
      <c r="F282" s="12">
        <v>0.3</v>
      </c>
      <c r="G282" s="12">
        <v>63</v>
      </c>
      <c r="H282" s="12">
        <v>22</v>
      </c>
      <c r="I282" s="12">
        <v>4.8</v>
      </c>
      <c r="J282" s="12">
        <v>1</v>
      </c>
      <c r="K282" s="12">
        <v>0.3</v>
      </c>
      <c r="L282" s="12">
        <v>0</v>
      </c>
      <c r="M282" s="12">
        <v>0</v>
      </c>
    </row>
    <row r="283" spans="1:13" x14ac:dyDescent="0.25">
      <c r="A283" s="2" t="s">
        <v>10</v>
      </c>
      <c r="B283" s="2"/>
      <c r="C283" s="8"/>
      <c r="D283" s="7">
        <f>D278+D279+D280+D281+D282</f>
        <v>22.1</v>
      </c>
      <c r="E283" s="7">
        <f>E278+E279+E280+E281+E282</f>
        <v>23.03</v>
      </c>
      <c r="F283" s="7">
        <f>F278+F279+F280+F281+F282</f>
        <v>100.25000000000001</v>
      </c>
      <c r="G283" s="7">
        <f>G278+G279+G280+G281+G282</f>
        <v>686.76</v>
      </c>
      <c r="H283" s="7">
        <f>H278+H279+H280+H281+H282</f>
        <v>373.26</v>
      </c>
      <c r="I283" s="7">
        <f>I278+I279+I280+I281+I282</f>
        <v>94.02</v>
      </c>
      <c r="J283" s="7">
        <f>J278+J279+J280+J281+J282</f>
        <v>3.24</v>
      </c>
      <c r="K283" s="7">
        <f>K278+K279+K280+K281+K282</f>
        <v>0.54</v>
      </c>
      <c r="L283" s="7">
        <f>L278+L279+L280+L281+L282</f>
        <v>0.33</v>
      </c>
      <c r="M283" s="7">
        <f>M278+M279+M280+M281+M282</f>
        <v>19.22</v>
      </c>
    </row>
    <row r="284" spans="1:13" x14ac:dyDescent="0.25">
      <c r="A284" s="20" t="s">
        <v>33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</row>
    <row r="285" spans="1:13" x14ac:dyDescent="0.25">
      <c r="A285" s="11" t="s">
        <v>89</v>
      </c>
      <c r="B285" s="13" t="s">
        <v>88</v>
      </c>
      <c r="C285" s="15">
        <v>100</v>
      </c>
      <c r="D285" s="9">
        <v>1.6</v>
      </c>
      <c r="E285" s="9">
        <v>9</v>
      </c>
      <c r="F285" s="9">
        <v>9.1</v>
      </c>
      <c r="G285" s="9">
        <v>124</v>
      </c>
      <c r="H285" s="9">
        <v>42.5</v>
      </c>
      <c r="I285" s="9">
        <v>14.86</v>
      </c>
      <c r="J285" s="9">
        <v>1.02</v>
      </c>
      <c r="K285" s="9">
        <v>0.03</v>
      </c>
      <c r="L285" s="9">
        <v>0.03</v>
      </c>
      <c r="M285" s="9">
        <v>17.5</v>
      </c>
    </row>
    <row r="286" spans="1:13" x14ac:dyDescent="0.25">
      <c r="A286" s="11" t="s">
        <v>87</v>
      </c>
      <c r="B286" s="13" t="s">
        <v>86</v>
      </c>
      <c r="C286" s="15" t="s">
        <v>68</v>
      </c>
      <c r="D286" s="9">
        <v>2.15</v>
      </c>
      <c r="E286" s="9">
        <v>5.25</v>
      </c>
      <c r="F286" s="9">
        <v>13.65</v>
      </c>
      <c r="G286" s="9">
        <v>112</v>
      </c>
      <c r="H286" s="9">
        <v>23.72</v>
      </c>
      <c r="I286" s="9">
        <v>24.15</v>
      </c>
      <c r="J286" s="9">
        <v>0.91</v>
      </c>
      <c r="K286" s="9">
        <v>0.08</v>
      </c>
      <c r="L286" s="9">
        <v>0.06</v>
      </c>
      <c r="M286" s="9">
        <v>12.6</v>
      </c>
    </row>
    <row r="287" spans="1:13" x14ac:dyDescent="0.25">
      <c r="A287" s="17" t="s">
        <v>85</v>
      </c>
      <c r="B287" s="16" t="s">
        <v>84</v>
      </c>
      <c r="C287" s="9">
        <v>280</v>
      </c>
      <c r="D287" s="9">
        <v>21</v>
      </c>
      <c r="E287" s="9">
        <v>22.59</v>
      </c>
      <c r="F287" s="9">
        <v>22.77</v>
      </c>
      <c r="G287" s="9">
        <v>378.93</v>
      </c>
      <c r="H287" s="9">
        <v>8.92</v>
      </c>
      <c r="I287" s="9">
        <v>8.0500000000000007</v>
      </c>
      <c r="J287" s="9">
        <v>0.39</v>
      </c>
      <c r="K287" s="9">
        <v>0.01</v>
      </c>
      <c r="L287" s="9">
        <v>0.01</v>
      </c>
      <c r="M287" s="9">
        <v>1.79</v>
      </c>
    </row>
    <row r="288" spans="1:13" ht="26.25" x14ac:dyDescent="0.25">
      <c r="A288" s="29" t="s">
        <v>83</v>
      </c>
      <c r="B288" s="40" t="s">
        <v>82</v>
      </c>
      <c r="C288" s="39">
        <v>200</v>
      </c>
      <c r="D288" s="38">
        <v>0.2</v>
      </c>
      <c r="E288" s="38">
        <v>0.1</v>
      </c>
      <c r="F288" s="38">
        <v>17.2</v>
      </c>
      <c r="G288" s="38">
        <v>68</v>
      </c>
      <c r="H288" s="38">
        <v>6.03</v>
      </c>
      <c r="I288" s="38">
        <v>3.13</v>
      </c>
      <c r="J288" s="38">
        <v>0.8</v>
      </c>
      <c r="K288" s="38">
        <v>0.01</v>
      </c>
      <c r="L288" s="38">
        <v>0.01</v>
      </c>
      <c r="M288" s="38">
        <v>1.36</v>
      </c>
    </row>
    <row r="289" spans="1:13" x14ac:dyDescent="0.25">
      <c r="A289" s="11"/>
      <c r="B289" s="13" t="s">
        <v>17</v>
      </c>
      <c r="C289" s="15">
        <v>50</v>
      </c>
      <c r="D289" s="9">
        <v>3.4</v>
      </c>
      <c r="E289" s="9">
        <v>0.6</v>
      </c>
      <c r="F289" s="9">
        <v>23.2</v>
      </c>
      <c r="G289" s="9">
        <v>107.5</v>
      </c>
      <c r="H289" s="9">
        <v>15</v>
      </c>
      <c r="I289" s="9">
        <v>23</v>
      </c>
      <c r="J289" s="9">
        <v>1.1499999999999999</v>
      </c>
      <c r="K289" s="9">
        <v>0.08</v>
      </c>
      <c r="L289" s="9">
        <v>0.05</v>
      </c>
      <c r="M289" s="9">
        <v>0</v>
      </c>
    </row>
    <row r="290" spans="1:13" x14ac:dyDescent="0.25">
      <c r="A290" s="27"/>
      <c r="B290" s="13" t="s">
        <v>16</v>
      </c>
      <c r="C290" s="15">
        <v>60</v>
      </c>
      <c r="D290" s="9">
        <v>4.5599999999999996</v>
      </c>
      <c r="E290" s="9">
        <v>0.54</v>
      </c>
      <c r="F290" s="9">
        <v>29.82</v>
      </c>
      <c r="G290" s="9">
        <v>135.6</v>
      </c>
      <c r="H290" s="9">
        <v>15.6</v>
      </c>
      <c r="I290" s="9">
        <v>21</v>
      </c>
      <c r="J290" s="9">
        <v>0.96</v>
      </c>
      <c r="K290" s="9">
        <v>0.1</v>
      </c>
      <c r="L290" s="9">
        <v>0.05</v>
      </c>
      <c r="M290" s="9">
        <v>0</v>
      </c>
    </row>
    <row r="291" spans="1:13" x14ac:dyDescent="0.25">
      <c r="A291" s="27"/>
      <c r="B291" s="13"/>
      <c r="C291" s="15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22" t="s">
        <v>10</v>
      </c>
      <c r="B292" s="21"/>
      <c r="C292" s="8"/>
      <c r="D292" s="7">
        <f>D285+D286+D287+D288+D289+D290+D291</f>
        <v>32.909999999999997</v>
      </c>
      <c r="E292" s="7">
        <f>E285+E286+E287+E288+E289+E290+E291</f>
        <v>38.080000000000005</v>
      </c>
      <c r="F292" s="7">
        <f>F285+F286+F287+F288+F289+F290+F291</f>
        <v>115.74000000000001</v>
      </c>
      <c r="G292" s="7">
        <f>G285+G286+G287+G288+G289+G290+G291</f>
        <v>926.03000000000009</v>
      </c>
      <c r="H292" s="7">
        <f>H285+H286+H287+H288+H289+H290+H291</f>
        <v>111.77</v>
      </c>
      <c r="I292" s="7">
        <f>I285+I286+I287+I288+I289+I290+I291</f>
        <v>94.19</v>
      </c>
      <c r="J292" s="7">
        <f>J285+J286+J287+J288+J289+J290+J291</f>
        <v>5.2299999999999995</v>
      </c>
      <c r="K292" s="7">
        <f>K285+K286+K287+K288+K289+K290+K291</f>
        <v>0.31000000000000005</v>
      </c>
      <c r="L292" s="7">
        <f>L285+L286+L287+L288+L289+L290+L291</f>
        <v>0.20999999999999996</v>
      </c>
      <c r="M292" s="7">
        <f>M285+M286+M287+M288+M289+M290+M291</f>
        <v>33.25</v>
      </c>
    </row>
    <row r="293" spans="1:13" x14ac:dyDescent="0.25">
      <c r="A293" s="37"/>
      <c r="B293" s="36" t="s">
        <v>15</v>
      </c>
      <c r="C293" s="23"/>
      <c r="D293" s="6">
        <f>D283+D292</f>
        <v>55.01</v>
      </c>
      <c r="E293" s="6">
        <f>E283+E292</f>
        <v>61.110000000000007</v>
      </c>
      <c r="F293" s="6">
        <f>F283+F292</f>
        <v>215.99</v>
      </c>
      <c r="G293" s="6">
        <f>G283+G292</f>
        <v>1612.79</v>
      </c>
      <c r="H293" s="6">
        <f>H283+H292</f>
        <v>485.03</v>
      </c>
      <c r="I293" s="6">
        <f>I283+I292</f>
        <v>188.20999999999998</v>
      </c>
      <c r="J293" s="6">
        <f>J283+J292</f>
        <v>8.4699999999999989</v>
      </c>
      <c r="K293" s="6">
        <f>K283+K292</f>
        <v>0.85000000000000009</v>
      </c>
      <c r="L293" s="6">
        <f>L283+L292</f>
        <v>0.54</v>
      </c>
      <c r="M293" s="6">
        <f>M283+M292</f>
        <v>52.47</v>
      </c>
    </row>
    <row r="294" spans="1:13" x14ac:dyDescent="0.25">
      <c r="A294" s="25" t="s">
        <v>14</v>
      </c>
      <c r="B294" s="24"/>
      <c r="C294" s="23"/>
      <c r="D294" s="4">
        <f>D293*100/D398</f>
        <v>101.87037037037037</v>
      </c>
      <c r="E294" s="4">
        <f>E293*100/E398</f>
        <v>110.70652173913045</v>
      </c>
      <c r="F294" s="4">
        <f>F293*100/F398</f>
        <v>93.990426457789383</v>
      </c>
      <c r="G294" s="4">
        <f>G293*100/G398</f>
        <v>98.822916666666671</v>
      </c>
      <c r="H294" s="4">
        <f>H293*100/H398</f>
        <v>67.365277777777777</v>
      </c>
      <c r="I294" s="4">
        <f>I293*100/I398</f>
        <v>104.56111111111109</v>
      </c>
      <c r="J294" s="4">
        <f>J293*100/J398</f>
        <v>78.425925925925924</v>
      </c>
      <c r="K294" s="4">
        <f>K293*100/K398</f>
        <v>101.19047619047622</v>
      </c>
      <c r="L294" s="4">
        <f>L293*100/L398</f>
        <v>56.25</v>
      </c>
      <c r="M294" s="4">
        <f>M293*100/M398</f>
        <v>124.92857142857143</v>
      </c>
    </row>
    <row r="295" spans="1:13" x14ac:dyDescent="0.25">
      <c r="A295" s="14" t="s">
        <v>13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3"/>
      <c r="B296" s="35" t="s">
        <v>81</v>
      </c>
      <c r="C296" s="9">
        <v>180</v>
      </c>
      <c r="D296" s="9">
        <v>0.9</v>
      </c>
      <c r="E296" s="9">
        <v>0</v>
      </c>
      <c r="F296" s="9">
        <v>16.38</v>
      </c>
      <c r="G296" s="9">
        <v>68.400000000000006</v>
      </c>
      <c r="H296" s="9">
        <v>12.6</v>
      </c>
      <c r="I296" s="9">
        <v>7.2</v>
      </c>
      <c r="J296" s="9">
        <v>0.54</v>
      </c>
      <c r="K296" s="9">
        <v>0.02</v>
      </c>
      <c r="L296" s="9">
        <v>0.02</v>
      </c>
      <c r="M296" s="9">
        <v>3.6</v>
      </c>
    </row>
    <row r="297" spans="1:13" x14ac:dyDescent="0.25">
      <c r="A297" s="17" t="s">
        <v>80</v>
      </c>
      <c r="B297" s="10" t="s">
        <v>79</v>
      </c>
      <c r="C297" s="9">
        <v>50</v>
      </c>
      <c r="D297" s="12">
        <v>2.7</v>
      </c>
      <c r="E297" s="12">
        <v>2.25</v>
      </c>
      <c r="F297" s="12">
        <v>20.75</v>
      </c>
      <c r="G297" s="12">
        <v>114</v>
      </c>
      <c r="H297" s="12">
        <v>8.8350000000000009</v>
      </c>
      <c r="I297" s="12">
        <v>5.1449999999999996</v>
      </c>
      <c r="J297" s="12">
        <v>0.69</v>
      </c>
      <c r="K297" s="12">
        <v>3.5000000000000003E-2</v>
      </c>
      <c r="L297" s="12">
        <v>2.5000000000000001E-2</v>
      </c>
      <c r="M297" s="12">
        <v>0.74</v>
      </c>
    </row>
    <row r="298" spans="1:13" x14ac:dyDescent="0.25">
      <c r="A298" s="22" t="s">
        <v>10</v>
      </c>
      <c r="B298" s="21"/>
      <c r="C298" s="8"/>
      <c r="D298" s="7">
        <f>D296+D297</f>
        <v>3.6</v>
      </c>
      <c r="E298" s="7">
        <f>E296+E297</f>
        <v>2.25</v>
      </c>
      <c r="F298" s="7">
        <f>F296+F297</f>
        <v>37.129999999999995</v>
      </c>
      <c r="G298" s="7">
        <f>G296+G297</f>
        <v>182.4</v>
      </c>
      <c r="H298" s="7">
        <f>H296+H297</f>
        <v>21.435000000000002</v>
      </c>
      <c r="I298" s="7">
        <f>I296+I297</f>
        <v>12.344999999999999</v>
      </c>
      <c r="J298" s="7">
        <f>J296+J297</f>
        <v>1.23</v>
      </c>
      <c r="K298" s="7">
        <f>K296+K297</f>
        <v>5.5000000000000007E-2</v>
      </c>
      <c r="L298" s="7">
        <f>L296+L297</f>
        <v>4.4999999999999998E-2</v>
      </c>
      <c r="M298" s="7">
        <f>M296+M297</f>
        <v>4.34</v>
      </c>
    </row>
    <row r="299" spans="1:13" hidden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</row>
    <row r="300" spans="1:13" hidden="1" x14ac:dyDescent="0.25">
      <c r="A300" s="17"/>
      <c r="B300" s="16"/>
      <c r="C300" s="15"/>
      <c r="D300" s="12"/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1:13" hidden="1" x14ac:dyDescent="0.25">
      <c r="A301" s="17"/>
      <c r="B301" s="16"/>
      <c r="C301" s="15"/>
      <c r="D301" s="12"/>
      <c r="E301" s="12"/>
      <c r="F301" s="12"/>
      <c r="G301" s="12"/>
      <c r="H301" s="12"/>
      <c r="I301" s="12"/>
      <c r="J301" s="12"/>
      <c r="K301" s="12"/>
      <c r="L301" s="12"/>
      <c r="M301" s="12"/>
    </row>
    <row r="302" spans="1:13" hidden="1" x14ac:dyDescent="0.25">
      <c r="A302" s="17"/>
      <c r="B302" s="16"/>
      <c r="C302" s="15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hidden="1" x14ac:dyDescent="0.25">
      <c r="A303" s="17"/>
      <c r="B303" s="13"/>
      <c r="C303" s="15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hidden="1" x14ac:dyDescent="0.25">
      <c r="A304" s="11"/>
      <c r="B304" s="13"/>
      <c r="C304" s="15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hidden="1" x14ac:dyDescent="0.25">
      <c r="A305" s="2"/>
      <c r="B305" s="2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 hidden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hidden="1" x14ac:dyDescent="0.25">
      <c r="A307" s="13"/>
      <c r="B307" s="13"/>
      <c r="C307" s="9"/>
      <c r="D307" s="12"/>
      <c r="E307" s="12"/>
      <c r="F307" s="12"/>
      <c r="G307" s="12"/>
      <c r="H307" s="12"/>
      <c r="I307" s="12"/>
      <c r="J307" s="12"/>
      <c r="K307" s="12"/>
      <c r="L307" s="12"/>
      <c r="M307" s="12"/>
    </row>
    <row r="308" spans="1:13" hidden="1" x14ac:dyDescent="0.25">
      <c r="A308" s="11"/>
      <c r="B308" s="35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hidden="1" x14ac:dyDescent="0.25">
      <c r="A309" s="2"/>
      <c r="B309" s="2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 x14ac:dyDescent="0.25">
      <c r="A310" s="5" t="s">
        <v>9</v>
      </c>
      <c r="B310" s="5"/>
      <c r="C310" s="5"/>
      <c r="D310" s="6">
        <f>D283+D292+D298+D305+D309</f>
        <v>58.61</v>
      </c>
      <c r="E310" s="6">
        <f>E283+E292+E298+E305+E309</f>
        <v>63.360000000000007</v>
      </c>
      <c r="F310" s="6">
        <f>F283+F292+F298+F305+F309</f>
        <v>253.12</v>
      </c>
      <c r="G310" s="6">
        <f>G283+G292+G298+G305+G309</f>
        <v>1795.19</v>
      </c>
      <c r="H310" s="6">
        <f>H283+H292+H298+H305+H309</f>
        <v>506.46499999999997</v>
      </c>
      <c r="I310" s="6">
        <f>I283+I292+I298+I305+I309</f>
        <v>200.55499999999998</v>
      </c>
      <c r="J310" s="6">
        <f>J283+J292+J298+J305+J309</f>
        <v>9.6999999999999993</v>
      </c>
      <c r="K310" s="6">
        <f>K283+K292+K298+K305+K309</f>
        <v>0.90500000000000014</v>
      </c>
      <c r="L310" s="6">
        <f>L283+L292+L298+L305+L309</f>
        <v>0.58500000000000008</v>
      </c>
      <c r="M310" s="6">
        <f>M283+M292+M298+M305+M309</f>
        <v>56.81</v>
      </c>
    </row>
    <row r="311" spans="1:13" x14ac:dyDescent="0.25">
      <c r="A311" s="5" t="s">
        <v>8</v>
      </c>
      <c r="B311" s="5"/>
      <c r="C311" s="5"/>
      <c r="D311" s="4">
        <f>D310*100/D399</f>
        <v>65.12222222222222</v>
      </c>
      <c r="E311" s="4">
        <f>E310*100/E399</f>
        <v>68.869565217391312</v>
      </c>
      <c r="F311" s="4">
        <f>F310*100/F399</f>
        <v>66.088772845953002</v>
      </c>
      <c r="G311" s="4">
        <f>G310*100/G399</f>
        <v>65.999632352941177</v>
      </c>
      <c r="H311" s="4">
        <f>H310*100/H399</f>
        <v>42.205416666666665</v>
      </c>
      <c r="I311" s="4">
        <f>I310*100/I399</f>
        <v>66.851666666666659</v>
      </c>
      <c r="J311" s="4">
        <f>J310*100/J399</f>
        <v>53.888888888888886</v>
      </c>
      <c r="K311" s="4">
        <f>K310*100/K399</f>
        <v>64.642857142857153</v>
      </c>
      <c r="L311" s="4">
        <f>L310*100/L399</f>
        <v>36.5625</v>
      </c>
      <c r="M311" s="4">
        <f>M310*100/M399</f>
        <v>81.157142857142858</v>
      </c>
    </row>
    <row r="312" spans="1:13" x14ac:dyDescent="0.25">
      <c r="A312" s="33" t="s">
        <v>59</v>
      </c>
      <c r="B312" s="33" t="s">
        <v>58</v>
      </c>
      <c r="C312" s="33" t="s">
        <v>57</v>
      </c>
      <c r="D312" s="33" t="s">
        <v>56</v>
      </c>
      <c r="E312" s="33"/>
      <c r="F312" s="33"/>
      <c r="G312" s="33" t="s">
        <v>55</v>
      </c>
      <c r="H312" s="34" t="s">
        <v>54</v>
      </c>
      <c r="I312" s="34"/>
      <c r="J312" s="34"/>
      <c r="K312" s="34" t="s">
        <v>53</v>
      </c>
      <c r="L312" s="34"/>
      <c r="M312" s="34"/>
    </row>
    <row r="313" spans="1:13" ht="16.5" x14ac:dyDescent="0.25">
      <c r="A313" s="33"/>
      <c r="B313" s="33"/>
      <c r="C313" s="33"/>
      <c r="D313" s="8" t="s">
        <v>52</v>
      </c>
      <c r="E313" s="8" t="s">
        <v>51</v>
      </c>
      <c r="F313" s="8" t="s">
        <v>50</v>
      </c>
      <c r="G313" s="33"/>
      <c r="H313" s="32" t="s">
        <v>49</v>
      </c>
      <c r="I313" s="32" t="s">
        <v>48</v>
      </c>
      <c r="J313" s="32" t="s">
        <v>47</v>
      </c>
      <c r="K313" s="9" t="s">
        <v>46</v>
      </c>
      <c r="L313" s="9" t="s">
        <v>45</v>
      </c>
      <c r="M313" s="31" t="s">
        <v>44</v>
      </c>
    </row>
    <row r="314" spans="1:13" x14ac:dyDescent="0.25">
      <c r="A314" s="14" t="s">
        <v>78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30"/>
      <c r="L314" s="30"/>
      <c r="M314" s="14"/>
    </row>
    <row r="315" spans="1:13" x14ac:dyDescent="0.25">
      <c r="A315" s="14" t="s">
        <v>42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1" t="s">
        <v>77</v>
      </c>
      <c r="B316" s="13" t="s">
        <v>76</v>
      </c>
      <c r="C316" s="15">
        <v>100</v>
      </c>
      <c r="D316" s="9">
        <v>0.9</v>
      </c>
      <c r="E316" s="9">
        <v>5.0999999999999996</v>
      </c>
      <c r="F316" s="9">
        <v>8.3000000000000007</v>
      </c>
      <c r="G316" s="9">
        <v>82</v>
      </c>
      <c r="H316" s="9">
        <v>20.83</v>
      </c>
      <c r="I316" s="9">
        <v>12.1</v>
      </c>
      <c r="J316" s="9">
        <v>1.2</v>
      </c>
      <c r="K316" s="9">
        <v>0.03</v>
      </c>
      <c r="L316" s="9">
        <v>0.03</v>
      </c>
      <c r="M316" s="9">
        <v>8</v>
      </c>
    </row>
    <row r="317" spans="1:13" x14ac:dyDescent="0.25">
      <c r="A317" s="17" t="s">
        <v>75</v>
      </c>
      <c r="B317" s="16" t="s">
        <v>74</v>
      </c>
      <c r="C317" s="9" t="s">
        <v>37</v>
      </c>
      <c r="D317" s="9">
        <v>7.11</v>
      </c>
      <c r="E317" s="9">
        <v>7.56</v>
      </c>
      <c r="F317" s="9">
        <v>36.78</v>
      </c>
      <c r="G317" s="9">
        <v>245.56</v>
      </c>
      <c r="H317" s="9">
        <v>146.91999999999999</v>
      </c>
      <c r="I317" s="9">
        <v>33.86</v>
      </c>
      <c r="J317" s="9">
        <v>0.89</v>
      </c>
      <c r="K317" s="9">
        <v>0.13</v>
      </c>
      <c r="L317" s="9">
        <v>0.16</v>
      </c>
      <c r="M317" s="9">
        <v>0.49</v>
      </c>
    </row>
    <row r="318" spans="1:13" x14ac:dyDescent="0.25">
      <c r="A318" s="17" t="s">
        <v>19</v>
      </c>
      <c r="B318" s="16" t="s">
        <v>18</v>
      </c>
      <c r="C318" s="15">
        <v>200</v>
      </c>
      <c r="D318" s="9">
        <v>0.1</v>
      </c>
      <c r="E318" s="9">
        <v>0.03</v>
      </c>
      <c r="F318" s="9">
        <v>9.9</v>
      </c>
      <c r="G318" s="9">
        <v>35</v>
      </c>
      <c r="H318" s="9">
        <v>0.26</v>
      </c>
      <c r="I318" s="9">
        <v>0</v>
      </c>
      <c r="J318" s="9">
        <v>0.03</v>
      </c>
      <c r="K318" s="9">
        <v>0</v>
      </c>
      <c r="L318" s="9">
        <v>0</v>
      </c>
      <c r="M318" s="9">
        <v>0</v>
      </c>
    </row>
    <row r="319" spans="1:13" x14ac:dyDescent="0.25">
      <c r="A319" s="17"/>
      <c r="B319" s="13" t="s">
        <v>73</v>
      </c>
      <c r="C319" s="15">
        <v>20</v>
      </c>
      <c r="D319" s="9">
        <v>0.26</v>
      </c>
      <c r="E319" s="9">
        <v>14.5</v>
      </c>
      <c r="F319" s="9">
        <v>0.18</v>
      </c>
      <c r="G319" s="9">
        <v>132.19999999999999</v>
      </c>
      <c r="H319" s="9">
        <v>4.8</v>
      </c>
      <c r="I319" s="9">
        <v>0.6</v>
      </c>
      <c r="J319" s="9">
        <v>0.04</v>
      </c>
      <c r="K319" s="9">
        <v>0</v>
      </c>
      <c r="L319" s="9">
        <v>0</v>
      </c>
      <c r="M319" s="9">
        <v>0</v>
      </c>
    </row>
    <row r="320" spans="1:13" x14ac:dyDescent="0.25">
      <c r="A320" s="27"/>
      <c r="B320" s="13" t="s">
        <v>16</v>
      </c>
      <c r="C320" s="15">
        <v>80</v>
      </c>
      <c r="D320" s="9">
        <v>6.08</v>
      </c>
      <c r="E320" s="9">
        <v>0.72</v>
      </c>
      <c r="F320" s="9">
        <v>39.76</v>
      </c>
      <c r="G320" s="9">
        <v>180.8</v>
      </c>
      <c r="H320" s="9">
        <v>20.8</v>
      </c>
      <c r="I320" s="9">
        <v>28</v>
      </c>
      <c r="J320" s="9">
        <v>1.28</v>
      </c>
      <c r="K320" s="9">
        <v>0.13</v>
      </c>
      <c r="L320" s="9">
        <v>0.06</v>
      </c>
      <c r="M320" s="9">
        <v>0</v>
      </c>
    </row>
    <row r="321" spans="1:13" x14ac:dyDescent="0.25">
      <c r="A321" s="2" t="s">
        <v>10</v>
      </c>
      <c r="B321" s="2"/>
      <c r="C321" s="8"/>
      <c r="D321" s="7">
        <f>D316+D317+D318+D319+D320</f>
        <v>14.45</v>
      </c>
      <c r="E321" s="7">
        <f>E316+E317+E318+E319+E320</f>
        <v>27.909999999999997</v>
      </c>
      <c r="F321" s="7">
        <f>F316+F317+F318+F319+F320</f>
        <v>94.919999999999987</v>
      </c>
      <c r="G321" s="7">
        <f>G316+G317+G318+G319+G320</f>
        <v>675.56</v>
      </c>
      <c r="H321" s="7">
        <f>H316+H317+H318+H319+H320</f>
        <v>193.61</v>
      </c>
      <c r="I321" s="7">
        <f>I316+I317+I318+I319+I320</f>
        <v>74.56</v>
      </c>
      <c r="J321" s="7">
        <f>J316+J317+J318+J319+J320</f>
        <v>3.4399999999999995</v>
      </c>
      <c r="K321" s="7">
        <f>K316+K317+K318+K319+K320</f>
        <v>0.29000000000000004</v>
      </c>
      <c r="L321" s="7">
        <f>L316+L317+L318+L319+L320</f>
        <v>0.25</v>
      </c>
      <c r="M321" s="7">
        <f>M316+M317+M318+M319+M320</f>
        <v>8.49</v>
      </c>
    </row>
    <row r="322" spans="1:13" x14ac:dyDescent="0.25">
      <c r="A322" s="20" t="s">
        <v>33</v>
      </c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</row>
    <row r="323" spans="1:13" x14ac:dyDescent="0.25">
      <c r="A323" s="11" t="s">
        <v>72</v>
      </c>
      <c r="B323" s="13" t="s">
        <v>71</v>
      </c>
      <c r="C323" s="15">
        <v>100</v>
      </c>
      <c r="D323" s="9">
        <v>0.9</v>
      </c>
      <c r="E323" s="9">
        <v>3.4</v>
      </c>
      <c r="F323" s="9">
        <v>8.4</v>
      </c>
      <c r="G323" s="9">
        <v>67</v>
      </c>
      <c r="H323" s="9">
        <v>19.14</v>
      </c>
      <c r="I323" s="9">
        <v>23.1</v>
      </c>
      <c r="J323" s="9">
        <v>0.79</v>
      </c>
      <c r="K323" s="9">
        <v>0.03</v>
      </c>
      <c r="L323" s="9">
        <v>0.04</v>
      </c>
      <c r="M323" s="9">
        <v>2.1</v>
      </c>
    </row>
    <row r="324" spans="1:13" x14ac:dyDescent="0.25">
      <c r="A324" s="11" t="s">
        <v>70</v>
      </c>
      <c r="B324" s="13" t="s">
        <v>69</v>
      </c>
      <c r="C324" s="15" t="s">
        <v>68</v>
      </c>
      <c r="D324" s="9">
        <v>2.35</v>
      </c>
      <c r="E324" s="9">
        <v>8.25</v>
      </c>
      <c r="F324" s="9">
        <v>13.6</v>
      </c>
      <c r="G324" s="9">
        <v>137.5</v>
      </c>
      <c r="H324" s="9">
        <v>50.6</v>
      </c>
      <c r="I324" s="9">
        <v>25.18</v>
      </c>
      <c r="J324" s="9">
        <v>1.1399999999999999</v>
      </c>
      <c r="K324" s="9">
        <v>0.05</v>
      </c>
      <c r="L324" s="9">
        <v>0.08</v>
      </c>
      <c r="M324" s="9">
        <v>8.19</v>
      </c>
    </row>
    <row r="325" spans="1:13" x14ac:dyDescent="0.25">
      <c r="A325" s="17" t="s">
        <v>67</v>
      </c>
      <c r="B325" s="16" t="s">
        <v>66</v>
      </c>
      <c r="C325" s="15" t="s">
        <v>25</v>
      </c>
      <c r="D325" s="9">
        <v>6.6</v>
      </c>
      <c r="E325" s="9">
        <v>5</v>
      </c>
      <c r="F325" s="9">
        <v>40</v>
      </c>
      <c r="G325" s="9">
        <v>235</v>
      </c>
      <c r="H325" s="9">
        <v>11.17</v>
      </c>
      <c r="I325" s="9">
        <v>8.77</v>
      </c>
      <c r="J325" s="9">
        <v>0.89</v>
      </c>
      <c r="K325" s="9">
        <v>7.0000000000000007E-2</v>
      </c>
      <c r="L325" s="9">
        <v>0.02</v>
      </c>
      <c r="M325" s="9">
        <v>0</v>
      </c>
    </row>
    <row r="326" spans="1:13" x14ac:dyDescent="0.25">
      <c r="A326" s="17" t="s">
        <v>65</v>
      </c>
      <c r="B326" s="16" t="s">
        <v>64</v>
      </c>
      <c r="C326" s="15">
        <v>100</v>
      </c>
      <c r="D326" s="9">
        <v>14</v>
      </c>
      <c r="E326" s="9">
        <v>12.2</v>
      </c>
      <c r="F326" s="9">
        <v>10.1</v>
      </c>
      <c r="G326" s="9">
        <v>207</v>
      </c>
      <c r="H326" s="9">
        <v>35.53</v>
      </c>
      <c r="I326" s="9">
        <v>26.54</v>
      </c>
      <c r="J326" s="9">
        <v>1.1399999999999999</v>
      </c>
      <c r="K326" s="9">
        <v>0.08</v>
      </c>
      <c r="L326" s="9">
        <v>0.16</v>
      </c>
      <c r="M326" s="9">
        <v>2.08</v>
      </c>
    </row>
    <row r="327" spans="1:13" x14ac:dyDescent="0.25">
      <c r="A327" s="17" t="s">
        <v>63</v>
      </c>
      <c r="B327" s="16" t="s">
        <v>62</v>
      </c>
      <c r="C327" s="15">
        <v>200</v>
      </c>
      <c r="D327" s="9">
        <v>0.2</v>
      </c>
      <c r="E327" s="9">
        <v>0.04</v>
      </c>
      <c r="F327" s="9">
        <v>10.199999999999999</v>
      </c>
      <c r="G327" s="9">
        <v>41</v>
      </c>
      <c r="H327" s="9">
        <v>3.1</v>
      </c>
      <c r="I327" s="9">
        <v>0.84</v>
      </c>
      <c r="J327" s="9">
        <v>7.0000000000000007E-2</v>
      </c>
      <c r="K327" s="9">
        <v>0</v>
      </c>
      <c r="L327" s="9">
        <v>0</v>
      </c>
      <c r="M327" s="9">
        <v>0.52</v>
      </c>
    </row>
    <row r="328" spans="1:13" x14ac:dyDescent="0.25">
      <c r="A328" s="11"/>
      <c r="B328" s="13" t="s">
        <v>17</v>
      </c>
      <c r="C328" s="15">
        <v>60</v>
      </c>
      <c r="D328" s="9">
        <v>4.08</v>
      </c>
      <c r="E328" s="9">
        <v>0.72</v>
      </c>
      <c r="F328" s="9">
        <v>27.84</v>
      </c>
      <c r="G328" s="9">
        <v>129</v>
      </c>
      <c r="H328" s="9">
        <v>18</v>
      </c>
      <c r="I328" s="9">
        <v>27.6</v>
      </c>
      <c r="J328" s="9">
        <v>1.38</v>
      </c>
      <c r="K328" s="9">
        <v>0.1</v>
      </c>
      <c r="L328" s="9">
        <v>0.05</v>
      </c>
      <c r="M328" s="9">
        <v>0</v>
      </c>
    </row>
    <row r="329" spans="1:13" x14ac:dyDescent="0.25">
      <c r="A329" s="27"/>
      <c r="B329" s="13" t="s">
        <v>16</v>
      </c>
      <c r="C329" s="15">
        <v>80</v>
      </c>
      <c r="D329" s="9">
        <v>6.08</v>
      </c>
      <c r="E329" s="9">
        <v>0.72</v>
      </c>
      <c r="F329" s="9">
        <v>39.76</v>
      </c>
      <c r="G329" s="9">
        <v>180.8</v>
      </c>
      <c r="H329" s="9">
        <v>20.8</v>
      </c>
      <c r="I329" s="9">
        <v>28</v>
      </c>
      <c r="J329" s="9">
        <v>1.28</v>
      </c>
      <c r="K329" s="9">
        <v>0.13</v>
      </c>
      <c r="L329" s="9">
        <v>0.06</v>
      </c>
      <c r="M329" s="9">
        <v>0</v>
      </c>
    </row>
    <row r="330" spans="1:13" x14ac:dyDescent="0.25">
      <c r="A330" s="22" t="s">
        <v>10</v>
      </c>
      <c r="B330" s="21"/>
      <c r="C330" s="8"/>
      <c r="D330" s="7">
        <f>D323+D324+D325+D326+D327+D328+D329</f>
        <v>34.21</v>
      </c>
      <c r="E330" s="7">
        <f>E323+E324+E325+E326+E327+E328+E329</f>
        <v>30.329999999999995</v>
      </c>
      <c r="F330" s="7">
        <f>F323+F324+F325+F326+F327+F328+F329</f>
        <v>149.9</v>
      </c>
      <c r="G330" s="7">
        <f>G323+G324+G325+G326+G327+G328+G329</f>
        <v>997.3</v>
      </c>
      <c r="H330" s="7">
        <f>H323+H324+H325+H326+H327+H328+H329</f>
        <v>158.34000000000003</v>
      </c>
      <c r="I330" s="7">
        <f>I323+I324+I325+I326+I327+I328+I329</f>
        <v>140.03</v>
      </c>
      <c r="J330" s="7">
        <f>J323+J324+J325+J326+J327+J328+J329</f>
        <v>6.69</v>
      </c>
      <c r="K330" s="7">
        <f>K323+K324+K325+K326+K327+K328+K329</f>
        <v>0.46000000000000008</v>
      </c>
      <c r="L330" s="7">
        <f>L323+L324+L325+L326+L327+L328+L329</f>
        <v>0.41</v>
      </c>
      <c r="M330" s="7">
        <f>M323+M324+M325+M326+M327+M328+M329</f>
        <v>12.889999999999999</v>
      </c>
    </row>
    <row r="331" spans="1:13" x14ac:dyDescent="0.25">
      <c r="A331" s="37"/>
      <c r="B331" s="36" t="s">
        <v>15</v>
      </c>
      <c r="C331" s="23"/>
      <c r="D331" s="6">
        <f>D321+D330</f>
        <v>48.66</v>
      </c>
      <c r="E331" s="6">
        <f>E321+E330</f>
        <v>58.239999999999995</v>
      </c>
      <c r="F331" s="6">
        <f>F321+F330</f>
        <v>244.82</v>
      </c>
      <c r="G331" s="6">
        <f>G321+G330</f>
        <v>1672.86</v>
      </c>
      <c r="H331" s="6">
        <f>H321+H330</f>
        <v>351.95000000000005</v>
      </c>
      <c r="I331" s="6">
        <f>I321+I330</f>
        <v>214.59</v>
      </c>
      <c r="J331" s="6">
        <f>J321+J330</f>
        <v>10.129999999999999</v>
      </c>
      <c r="K331" s="6">
        <f>K321+K330</f>
        <v>0.75000000000000011</v>
      </c>
      <c r="L331" s="6">
        <f>L321+L330</f>
        <v>0.65999999999999992</v>
      </c>
      <c r="M331" s="6">
        <f>M321+M330</f>
        <v>21.38</v>
      </c>
    </row>
    <row r="332" spans="1:13" x14ac:dyDescent="0.25">
      <c r="A332" s="25" t="s">
        <v>14</v>
      </c>
      <c r="B332" s="24"/>
      <c r="C332" s="23"/>
      <c r="D332" s="4">
        <f>D331*100/D398</f>
        <v>90.111111111111114</v>
      </c>
      <c r="E332" s="4">
        <f>E331*100/E398</f>
        <v>105.50724637681157</v>
      </c>
      <c r="F332" s="4">
        <f>F331*100/F398</f>
        <v>106.5361183637946</v>
      </c>
      <c r="G332" s="4">
        <f>G331*100/G398</f>
        <v>102.50367647058823</v>
      </c>
      <c r="H332" s="4">
        <f>H331*100/H398</f>
        <v>48.881944444444457</v>
      </c>
      <c r="I332" s="4">
        <f>I331*100/I398</f>
        <v>119.21666666666667</v>
      </c>
      <c r="J332" s="4">
        <f>J331*100/J398</f>
        <v>93.796296296296291</v>
      </c>
      <c r="K332" s="4">
        <f>K331*100/K398</f>
        <v>89.28571428571432</v>
      </c>
      <c r="L332" s="4">
        <f>L331*100/L398</f>
        <v>68.749999999999986</v>
      </c>
      <c r="M332" s="4">
        <f>M331*100/M398</f>
        <v>50.904761904761905</v>
      </c>
    </row>
    <row r="333" spans="1:13" x14ac:dyDescent="0.25">
      <c r="A333" s="14" t="s">
        <v>13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1"/>
      <c r="B334" s="13" t="s">
        <v>61</v>
      </c>
      <c r="C334" s="9">
        <v>100</v>
      </c>
      <c r="D334" s="12">
        <v>0.4</v>
      </c>
      <c r="E334" s="12">
        <v>0</v>
      </c>
      <c r="F334" s="12">
        <v>11.3</v>
      </c>
      <c r="G334" s="12">
        <v>46</v>
      </c>
      <c r="H334" s="12">
        <v>16</v>
      </c>
      <c r="I334" s="12">
        <v>9</v>
      </c>
      <c r="J334" s="12">
        <v>2.2000000000000002</v>
      </c>
      <c r="K334" s="12">
        <v>0.01</v>
      </c>
      <c r="L334" s="12">
        <v>0.03</v>
      </c>
      <c r="M334" s="12">
        <v>13</v>
      </c>
    </row>
    <row r="335" spans="1:13" x14ac:dyDescent="0.25">
      <c r="A335" s="13"/>
      <c r="B335" s="35" t="s">
        <v>60</v>
      </c>
      <c r="C335" s="9">
        <v>10</v>
      </c>
      <c r="D335" s="12">
        <v>0.57999999999999996</v>
      </c>
      <c r="E335" s="12">
        <v>1.58</v>
      </c>
      <c r="F335" s="12">
        <v>6.56</v>
      </c>
      <c r="G335" s="12">
        <v>44.1</v>
      </c>
      <c r="H335" s="12">
        <v>5.6</v>
      </c>
      <c r="I335" s="12">
        <v>6.8</v>
      </c>
      <c r="J335" s="12">
        <v>0.46</v>
      </c>
      <c r="K335" s="12">
        <v>0.06</v>
      </c>
      <c r="L335" s="12">
        <v>0.04</v>
      </c>
      <c r="M335" s="12">
        <v>0</v>
      </c>
    </row>
    <row r="336" spans="1:13" x14ac:dyDescent="0.25">
      <c r="A336" s="22" t="s">
        <v>10</v>
      </c>
      <c r="B336" s="21"/>
      <c r="C336" s="8"/>
      <c r="D336" s="7">
        <f>D334+D335</f>
        <v>0.98</v>
      </c>
      <c r="E336" s="7">
        <f>E334+E335</f>
        <v>1.58</v>
      </c>
      <c r="F336" s="7">
        <f>F334+F335</f>
        <v>17.86</v>
      </c>
      <c r="G336" s="7">
        <f>G334+G335</f>
        <v>90.1</v>
      </c>
      <c r="H336" s="7">
        <f>H334+H335</f>
        <v>21.6</v>
      </c>
      <c r="I336" s="7">
        <f>I334+I335</f>
        <v>15.8</v>
      </c>
      <c r="J336" s="7">
        <f>J334+J335</f>
        <v>2.66</v>
      </c>
      <c r="K336" s="7">
        <f>K334+K335</f>
        <v>6.9999999999999993E-2</v>
      </c>
      <c r="L336" s="7">
        <f>L334+L335</f>
        <v>7.0000000000000007E-2</v>
      </c>
      <c r="M336" s="7">
        <f>M334+M335</f>
        <v>13</v>
      </c>
    </row>
    <row r="337" spans="1:13" hidden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</row>
    <row r="338" spans="1:13" hidden="1" x14ac:dyDescent="0.25">
      <c r="A338" s="17"/>
      <c r="B338" s="16"/>
      <c r="C338" s="15"/>
      <c r="D338" s="12"/>
      <c r="E338" s="12"/>
      <c r="F338" s="12"/>
      <c r="G338" s="12"/>
      <c r="H338" s="12"/>
      <c r="I338" s="12"/>
      <c r="J338" s="12"/>
      <c r="K338" s="12"/>
      <c r="L338" s="12"/>
      <c r="M338" s="12"/>
    </row>
    <row r="339" spans="1:13" hidden="1" x14ac:dyDescent="0.25">
      <c r="A339" s="17"/>
      <c r="B339" s="16"/>
      <c r="C339" s="15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hidden="1" x14ac:dyDescent="0.25">
      <c r="A340" s="17"/>
      <c r="B340" s="16"/>
      <c r="C340" s="15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hidden="1" x14ac:dyDescent="0.25">
      <c r="A341" s="17"/>
      <c r="B341" s="16"/>
      <c r="C341" s="15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hidden="1" x14ac:dyDescent="0.25">
      <c r="A342" s="27"/>
      <c r="B342" s="13"/>
      <c r="C342" s="15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hidden="1" x14ac:dyDescent="0.25">
      <c r="A343" s="17"/>
      <c r="B343" s="16"/>
      <c r="C343" s="15"/>
      <c r="D343" s="12"/>
      <c r="E343" s="12"/>
      <c r="F343" s="12"/>
      <c r="G343" s="12"/>
      <c r="H343" s="12"/>
      <c r="I343" s="12"/>
      <c r="J343" s="12"/>
      <c r="K343" s="12"/>
      <c r="L343" s="12"/>
      <c r="M343" s="12"/>
    </row>
    <row r="344" spans="1:13" hidden="1" x14ac:dyDescent="0.25">
      <c r="A344" s="2"/>
      <c r="B344" s="2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 hidden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hidden="1" x14ac:dyDescent="0.25">
      <c r="A346" s="11"/>
      <c r="B346" s="13"/>
      <c r="C346" s="9"/>
      <c r="D346" s="12"/>
      <c r="E346" s="12"/>
      <c r="F346" s="12"/>
      <c r="G346" s="12"/>
      <c r="H346" s="12"/>
      <c r="I346" s="12"/>
      <c r="J346" s="12"/>
      <c r="K346" s="12"/>
      <c r="L346" s="12"/>
      <c r="M346" s="12"/>
    </row>
    <row r="347" spans="1:13" hidden="1" x14ac:dyDescent="0.25">
      <c r="A347" s="11"/>
      <c r="B347" s="13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hidden="1" x14ac:dyDescent="0.25">
      <c r="A348" s="2"/>
      <c r="B348" s="2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 x14ac:dyDescent="0.25">
      <c r="A349" s="5" t="s">
        <v>9</v>
      </c>
      <c r="B349" s="5"/>
      <c r="C349" s="5"/>
      <c r="D349" s="6">
        <f>D321+D330+D336+D344+D348</f>
        <v>49.639999999999993</v>
      </c>
      <c r="E349" s="6">
        <f>E321+E330+E336+E344+E348</f>
        <v>59.819999999999993</v>
      </c>
      <c r="F349" s="6">
        <f>F321+F330+F336+F344+F348</f>
        <v>262.68</v>
      </c>
      <c r="G349" s="6">
        <f>G321+G330+G336+G344+G348</f>
        <v>1762.9599999999998</v>
      </c>
      <c r="H349" s="6">
        <f>H321+H330+H336+H344+H348</f>
        <v>373.55000000000007</v>
      </c>
      <c r="I349" s="6">
        <f>I321+I330+I336+I344+I348</f>
        <v>230.39000000000001</v>
      </c>
      <c r="J349" s="6">
        <f>J321+J330+J336+J344+J348</f>
        <v>12.79</v>
      </c>
      <c r="K349" s="6">
        <f>K321+K330+K336+K344+K348</f>
        <v>0.82000000000000006</v>
      </c>
      <c r="L349" s="6">
        <f>L321+L330+L336+L344+L348</f>
        <v>0.73</v>
      </c>
      <c r="M349" s="6">
        <f>M321+M330+M336+M344+M348</f>
        <v>34.379999999999995</v>
      </c>
    </row>
    <row r="350" spans="1:13" x14ac:dyDescent="0.25">
      <c r="A350" s="5" t="s">
        <v>8</v>
      </c>
      <c r="B350" s="5"/>
      <c r="C350" s="5"/>
      <c r="D350" s="4">
        <f>D349*100/D399</f>
        <v>55.155555555555544</v>
      </c>
      <c r="E350" s="4">
        <f>E349*100/E399</f>
        <v>65.021739130434767</v>
      </c>
      <c r="F350" s="4">
        <f>F349*100/F399</f>
        <v>68.58485639686684</v>
      </c>
      <c r="G350" s="4">
        <f>G349*100/G399</f>
        <v>64.814705882352925</v>
      </c>
      <c r="H350" s="4">
        <f>H349*100/H399</f>
        <v>31.129166666666674</v>
      </c>
      <c r="I350" s="4">
        <f>I349*100/I399</f>
        <v>76.796666666666667</v>
      </c>
      <c r="J350" s="4">
        <f>J349*100/J399</f>
        <v>71.055555555555557</v>
      </c>
      <c r="K350" s="4">
        <f>K349*100/K399</f>
        <v>58.571428571428577</v>
      </c>
      <c r="L350" s="4">
        <f>L349*100/L399</f>
        <v>45.625</v>
      </c>
      <c r="M350" s="4">
        <f>M349*100/M399</f>
        <v>49.114285714285707</v>
      </c>
    </row>
    <row r="351" spans="1:13" x14ac:dyDescent="0.25">
      <c r="A351" s="33" t="s">
        <v>59</v>
      </c>
      <c r="B351" s="33" t="s">
        <v>58</v>
      </c>
      <c r="C351" s="33" t="s">
        <v>57</v>
      </c>
      <c r="D351" s="33" t="s">
        <v>56</v>
      </c>
      <c r="E351" s="33"/>
      <c r="F351" s="33"/>
      <c r="G351" s="33" t="s">
        <v>55</v>
      </c>
      <c r="H351" s="34" t="s">
        <v>54</v>
      </c>
      <c r="I351" s="34"/>
      <c r="J351" s="34"/>
      <c r="K351" s="34" t="s">
        <v>53</v>
      </c>
      <c r="L351" s="34"/>
      <c r="M351" s="34"/>
    </row>
    <row r="352" spans="1:13" ht="16.5" x14ac:dyDescent="0.25">
      <c r="A352" s="33"/>
      <c r="B352" s="33"/>
      <c r="C352" s="33"/>
      <c r="D352" s="8" t="s">
        <v>52</v>
      </c>
      <c r="E352" s="8" t="s">
        <v>51</v>
      </c>
      <c r="F352" s="8" t="s">
        <v>50</v>
      </c>
      <c r="G352" s="33"/>
      <c r="H352" s="32" t="s">
        <v>49</v>
      </c>
      <c r="I352" s="32" t="s">
        <v>48</v>
      </c>
      <c r="J352" s="32" t="s">
        <v>47</v>
      </c>
      <c r="K352" s="9" t="s">
        <v>46</v>
      </c>
      <c r="L352" s="9" t="s">
        <v>45</v>
      </c>
      <c r="M352" s="31" t="s">
        <v>44</v>
      </c>
    </row>
    <row r="353" spans="1:13" x14ac:dyDescent="0.25">
      <c r="A353" s="14" t="s">
        <v>43</v>
      </c>
      <c r="B353" s="14"/>
      <c r="C353" s="14"/>
      <c r="D353" s="14"/>
      <c r="E353" s="14"/>
      <c r="F353" s="14"/>
      <c r="G353" s="14"/>
      <c r="H353" s="14"/>
      <c r="I353" s="14"/>
      <c r="J353" s="14"/>
      <c r="K353" s="30"/>
      <c r="L353" s="30"/>
      <c r="M353" s="14"/>
    </row>
    <row r="354" spans="1:13" x14ac:dyDescent="0.25">
      <c r="A354" s="14" t="s">
        <v>42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1" t="s">
        <v>41</v>
      </c>
      <c r="B355" s="13" t="s">
        <v>40</v>
      </c>
      <c r="C355" s="15">
        <v>100</v>
      </c>
      <c r="D355" s="9">
        <v>1</v>
      </c>
      <c r="E355" s="9">
        <v>4.5</v>
      </c>
      <c r="F355" s="9">
        <v>6.6</v>
      </c>
      <c r="G355" s="9">
        <v>71</v>
      </c>
      <c r="H355" s="9">
        <v>27.48</v>
      </c>
      <c r="I355" s="9">
        <v>14.68</v>
      </c>
      <c r="J355" s="9">
        <v>1.18</v>
      </c>
      <c r="K355" s="9">
        <v>0.02</v>
      </c>
      <c r="L355" s="9">
        <v>0.03</v>
      </c>
      <c r="M355" s="9">
        <v>4.26</v>
      </c>
    </row>
    <row r="356" spans="1:13" x14ac:dyDescent="0.25">
      <c r="A356" s="17" t="s">
        <v>39</v>
      </c>
      <c r="B356" s="16" t="s">
        <v>38</v>
      </c>
      <c r="C356" s="9" t="s">
        <v>37</v>
      </c>
      <c r="D356" s="9">
        <v>8.11</v>
      </c>
      <c r="E356" s="9">
        <v>9.44</v>
      </c>
      <c r="F356" s="9">
        <v>28.89</v>
      </c>
      <c r="G356" s="9">
        <v>233.33</v>
      </c>
      <c r="H356" s="9">
        <v>133.6</v>
      </c>
      <c r="I356" s="9">
        <v>74.27</v>
      </c>
      <c r="J356" s="9">
        <v>2.2000000000000002</v>
      </c>
      <c r="K356" s="9">
        <v>0.2</v>
      </c>
      <c r="L356" s="9">
        <v>0.2</v>
      </c>
      <c r="M356" s="9">
        <v>0.52</v>
      </c>
    </row>
    <row r="357" spans="1:13" x14ac:dyDescent="0.25">
      <c r="A357" s="17" t="s">
        <v>36</v>
      </c>
      <c r="B357" s="16" t="s">
        <v>35</v>
      </c>
      <c r="C357" s="15">
        <v>180</v>
      </c>
      <c r="D357" s="9">
        <v>2.97</v>
      </c>
      <c r="E357" s="9">
        <v>2.25</v>
      </c>
      <c r="F357" s="9">
        <v>12.33</v>
      </c>
      <c r="G357" s="9">
        <v>79.2</v>
      </c>
      <c r="H357" s="9">
        <v>97.71</v>
      </c>
      <c r="I357" s="9">
        <v>45.99</v>
      </c>
      <c r="J357" s="9">
        <v>0.54</v>
      </c>
      <c r="K357" s="9">
        <v>0.03</v>
      </c>
      <c r="L357" s="9">
        <v>0.11</v>
      </c>
      <c r="M357" s="9">
        <v>0.47</v>
      </c>
    </row>
    <row r="358" spans="1:13" x14ac:dyDescent="0.25">
      <c r="A358" s="11"/>
      <c r="B358" s="13" t="s">
        <v>16</v>
      </c>
      <c r="C358" s="15">
        <v>60</v>
      </c>
      <c r="D358" s="9">
        <v>4.5599999999999996</v>
      </c>
      <c r="E358" s="9">
        <v>0.54</v>
      </c>
      <c r="F358" s="9">
        <v>29.82</v>
      </c>
      <c r="G358" s="9">
        <v>135.6</v>
      </c>
      <c r="H358" s="9">
        <v>15.6</v>
      </c>
      <c r="I358" s="9">
        <v>21</v>
      </c>
      <c r="J358" s="9">
        <v>0.96</v>
      </c>
      <c r="K358" s="9">
        <v>0.1</v>
      </c>
      <c r="L358" s="9">
        <v>0.05</v>
      </c>
      <c r="M358" s="9">
        <v>0</v>
      </c>
    </row>
    <row r="359" spans="1:13" x14ac:dyDescent="0.25">
      <c r="A359" s="27"/>
      <c r="B359" s="13" t="s">
        <v>34</v>
      </c>
      <c r="C359" s="15">
        <v>15</v>
      </c>
      <c r="D359" s="9">
        <v>3.51</v>
      </c>
      <c r="E359" s="9">
        <v>4.5</v>
      </c>
      <c r="F359" s="9">
        <v>0</v>
      </c>
      <c r="G359" s="9">
        <v>55.65</v>
      </c>
      <c r="H359" s="9">
        <v>150</v>
      </c>
      <c r="I359" s="9">
        <v>7.05</v>
      </c>
      <c r="J359" s="9">
        <v>0.09</v>
      </c>
      <c r="K359" s="9">
        <v>0.01</v>
      </c>
      <c r="L359" s="9">
        <v>0.05</v>
      </c>
      <c r="M359" s="9">
        <v>0.24</v>
      </c>
    </row>
    <row r="360" spans="1:13" x14ac:dyDescent="0.25">
      <c r="A360" s="2" t="s">
        <v>10</v>
      </c>
      <c r="B360" s="2"/>
      <c r="C360" s="8"/>
      <c r="D360" s="7">
        <f>D355+D356+D357+D358+D359</f>
        <v>20.149999999999999</v>
      </c>
      <c r="E360" s="7">
        <f>E355+E356+E357+E358+E359</f>
        <v>21.229999999999997</v>
      </c>
      <c r="F360" s="7">
        <f>F355+F356+F357+F358+F359</f>
        <v>77.64</v>
      </c>
      <c r="G360" s="7">
        <f>G355+G356+G357+G358+G359</f>
        <v>574.78</v>
      </c>
      <c r="H360" s="7">
        <f>H355+H356+H357+H358+H359</f>
        <v>424.39</v>
      </c>
      <c r="I360" s="7">
        <f>I355+I356+I357+I358+I359</f>
        <v>162.99</v>
      </c>
      <c r="J360" s="7">
        <f>J355+J356+J357+J358+J359</f>
        <v>4.97</v>
      </c>
      <c r="K360" s="7">
        <f>K355+K356+K357+K358+K359</f>
        <v>0.36</v>
      </c>
      <c r="L360" s="7">
        <f>L355+L356+L357+L358+L359</f>
        <v>0.44</v>
      </c>
      <c r="M360" s="7">
        <f>M355+M356+M357+M358+M359</f>
        <v>5.4899999999999993</v>
      </c>
    </row>
    <row r="361" spans="1:13" x14ac:dyDescent="0.25">
      <c r="A361" s="20" t="s">
        <v>33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</row>
    <row r="362" spans="1:13" x14ac:dyDescent="0.25">
      <c r="A362" s="29" t="s">
        <v>32</v>
      </c>
      <c r="B362" s="28" t="s">
        <v>31</v>
      </c>
      <c r="C362" s="9">
        <v>100</v>
      </c>
      <c r="D362" s="9">
        <v>5</v>
      </c>
      <c r="E362" s="9">
        <v>0.2</v>
      </c>
      <c r="F362" s="9">
        <v>13.3</v>
      </c>
      <c r="G362" s="9">
        <v>72</v>
      </c>
      <c r="H362" s="9">
        <v>26</v>
      </c>
      <c r="I362" s="9">
        <v>38</v>
      </c>
      <c r="J362" s="9">
        <v>0.7</v>
      </c>
      <c r="K362" s="9">
        <v>0.35</v>
      </c>
      <c r="L362" s="9">
        <v>0.2</v>
      </c>
      <c r="M362" s="9">
        <v>25</v>
      </c>
    </row>
    <row r="363" spans="1:13" x14ac:dyDescent="0.25">
      <c r="A363" s="11" t="s">
        <v>30</v>
      </c>
      <c r="B363" s="13" t="s">
        <v>29</v>
      </c>
      <c r="C363" s="15" t="s">
        <v>28</v>
      </c>
      <c r="D363" s="9">
        <v>8</v>
      </c>
      <c r="E363" s="9">
        <v>4.4000000000000004</v>
      </c>
      <c r="F363" s="9">
        <v>31.85</v>
      </c>
      <c r="G363" s="9">
        <v>201.5</v>
      </c>
      <c r="H363" s="9">
        <v>30.45</v>
      </c>
      <c r="I363" s="9">
        <v>37.049999999999997</v>
      </c>
      <c r="J363" s="9">
        <v>2.15</v>
      </c>
      <c r="K363" s="9">
        <v>0.14000000000000001</v>
      </c>
      <c r="L363" s="9">
        <v>0.05</v>
      </c>
      <c r="M363" s="9">
        <v>4.33</v>
      </c>
    </row>
    <row r="364" spans="1:13" x14ac:dyDescent="0.25">
      <c r="A364" s="17" t="s">
        <v>27</v>
      </c>
      <c r="B364" s="16" t="s">
        <v>26</v>
      </c>
      <c r="C364" s="9" t="s">
        <v>25</v>
      </c>
      <c r="D364" s="9">
        <v>4.4000000000000004</v>
      </c>
      <c r="E364" s="9">
        <v>4.3</v>
      </c>
      <c r="F364" s="9">
        <v>45.2</v>
      </c>
      <c r="G364" s="9">
        <v>241</v>
      </c>
      <c r="H364" s="9">
        <v>66.36</v>
      </c>
      <c r="I364" s="9">
        <v>72.5</v>
      </c>
      <c r="J364" s="9">
        <v>1.46</v>
      </c>
      <c r="K364" s="9">
        <v>0.09</v>
      </c>
      <c r="L364" s="9">
        <v>7.0000000000000007E-2</v>
      </c>
      <c r="M364" s="9">
        <v>10.17</v>
      </c>
    </row>
    <row r="365" spans="1:13" x14ac:dyDescent="0.25">
      <c r="A365" s="11" t="s">
        <v>24</v>
      </c>
      <c r="B365" s="13" t="s">
        <v>23</v>
      </c>
      <c r="C365" s="9">
        <v>50</v>
      </c>
      <c r="D365" s="9">
        <v>0.5</v>
      </c>
      <c r="E365" s="9">
        <v>2.2999999999999998</v>
      </c>
      <c r="F365" s="9">
        <v>3</v>
      </c>
      <c r="G365" s="9">
        <v>35</v>
      </c>
      <c r="H365" s="9">
        <v>2.5</v>
      </c>
      <c r="I365" s="9">
        <v>3.5</v>
      </c>
      <c r="J365" s="9">
        <v>0.15</v>
      </c>
      <c r="K365" s="9">
        <v>0.02</v>
      </c>
      <c r="L365" s="9">
        <v>0.02</v>
      </c>
      <c r="M365" s="9">
        <v>1</v>
      </c>
    </row>
    <row r="366" spans="1:13" x14ac:dyDescent="0.25">
      <c r="A366" s="17" t="s">
        <v>22</v>
      </c>
      <c r="B366" s="16" t="s">
        <v>21</v>
      </c>
      <c r="C366" s="15" t="s">
        <v>20</v>
      </c>
      <c r="D366" s="9">
        <v>17.25</v>
      </c>
      <c r="E366" s="9">
        <v>13.88</v>
      </c>
      <c r="F366" s="9">
        <v>13.88</v>
      </c>
      <c r="G366" s="9">
        <v>250</v>
      </c>
      <c r="H366" s="9">
        <v>31.78</v>
      </c>
      <c r="I366" s="9">
        <v>26.09</v>
      </c>
      <c r="J366" s="9">
        <v>1.25</v>
      </c>
      <c r="K366" s="9">
        <v>0.09</v>
      </c>
      <c r="L366" s="9">
        <v>0.13</v>
      </c>
      <c r="M366" s="9">
        <v>0.44</v>
      </c>
    </row>
    <row r="367" spans="1:13" x14ac:dyDescent="0.25">
      <c r="A367" s="17" t="s">
        <v>19</v>
      </c>
      <c r="B367" s="16" t="s">
        <v>18</v>
      </c>
      <c r="C367" s="15">
        <v>200</v>
      </c>
      <c r="D367" s="9">
        <v>0.1</v>
      </c>
      <c r="E367" s="9">
        <v>0.03</v>
      </c>
      <c r="F367" s="9">
        <v>9.9</v>
      </c>
      <c r="G367" s="9">
        <v>35</v>
      </c>
      <c r="H367" s="9">
        <v>0.26</v>
      </c>
      <c r="I367" s="9">
        <v>0</v>
      </c>
      <c r="J367" s="9">
        <v>0.03</v>
      </c>
      <c r="K367" s="9">
        <v>0</v>
      </c>
      <c r="L367" s="9">
        <v>0</v>
      </c>
      <c r="M367" s="9">
        <v>0</v>
      </c>
    </row>
    <row r="368" spans="1:13" x14ac:dyDescent="0.25">
      <c r="A368" s="11"/>
      <c r="B368" s="13" t="s">
        <v>17</v>
      </c>
      <c r="C368" s="15">
        <v>50</v>
      </c>
      <c r="D368" s="9">
        <v>3.4</v>
      </c>
      <c r="E368" s="9">
        <v>0.6</v>
      </c>
      <c r="F368" s="9">
        <v>23.2</v>
      </c>
      <c r="G368" s="9">
        <v>107.5</v>
      </c>
      <c r="H368" s="9">
        <v>15</v>
      </c>
      <c r="I368" s="9">
        <v>23</v>
      </c>
      <c r="J368" s="9">
        <v>1.1499999999999999</v>
      </c>
      <c r="K368" s="9">
        <v>0.08</v>
      </c>
      <c r="L368" s="9">
        <v>0.05</v>
      </c>
      <c r="M368" s="9">
        <v>0</v>
      </c>
    </row>
    <row r="369" spans="1:13" x14ac:dyDescent="0.25">
      <c r="A369" s="27"/>
      <c r="B369" s="13" t="s">
        <v>16</v>
      </c>
      <c r="C369" s="15">
        <v>50</v>
      </c>
      <c r="D369" s="12">
        <v>3.8</v>
      </c>
      <c r="E369" s="12">
        <v>0.45</v>
      </c>
      <c r="F369" s="12">
        <v>24.85</v>
      </c>
      <c r="G369" s="12">
        <v>113</v>
      </c>
      <c r="H369" s="12">
        <v>13</v>
      </c>
      <c r="I369" s="12">
        <v>17.5</v>
      </c>
      <c r="J369" s="12">
        <v>0.8</v>
      </c>
      <c r="K369" s="12">
        <v>0.08</v>
      </c>
      <c r="L369" s="12">
        <v>0.04</v>
      </c>
      <c r="M369" s="12">
        <v>0</v>
      </c>
    </row>
    <row r="370" spans="1:13" x14ac:dyDescent="0.25">
      <c r="A370" s="27"/>
      <c r="B370" s="13"/>
      <c r="C370" s="15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22" t="s">
        <v>10</v>
      </c>
      <c r="B371" s="21"/>
      <c r="C371" s="8"/>
      <c r="D371" s="7">
        <f>D362+D363+D364+D366+D367+D368+D369+D370</f>
        <v>41.949999999999996</v>
      </c>
      <c r="E371" s="7">
        <f>E362+E363+E364+E366+E367+E368+E369+E370</f>
        <v>23.860000000000003</v>
      </c>
      <c r="F371" s="7">
        <f>F362+F363+F364+F366+F367+F368+F369+F370</f>
        <v>162.18</v>
      </c>
      <c r="G371" s="7">
        <f>G362+G363+G364+G366+G367+G368+G369+G370</f>
        <v>1020</v>
      </c>
      <c r="H371" s="7">
        <f>H362+H363+H364+H366+H367+H368+H369+H370</f>
        <v>182.85</v>
      </c>
      <c r="I371" s="7">
        <f>I362+I363+I364+I366+I367+I368+I369+I370</f>
        <v>214.14000000000001</v>
      </c>
      <c r="J371" s="7">
        <f>J362+J363+J364+J366+J367+J368+J369+J370</f>
        <v>7.54</v>
      </c>
      <c r="K371" s="7">
        <f>K362+K363+K364+K366+K367+K368+K369+K370</f>
        <v>0.82999999999999985</v>
      </c>
      <c r="L371" s="7">
        <f>L362+L363+L364+L366+L367+L368+L369+L370</f>
        <v>0.54</v>
      </c>
      <c r="M371" s="7">
        <f>M362+M363+M364+M366+M367+M368+M369+M370</f>
        <v>39.94</v>
      </c>
    </row>
    <row r="372" spans="1:13" x14ac:dyDescent="0.25">
      <c r="A372" s="25" t="s">
        <v>15</v>
      </c>
      <c r="B372" s="26"/>
      <c r="C372" s="23"/>
      <c r="D372" s="6">
        <f>D360+D371</f>
        <v>62.099999999999994</v>
      </c>
      <c r="E372" s="6">
        <f>E360+E371</f>
        <v>45.09</v>
      </c>
      <c r="F372" s="6">
        <f>F360+F371</f>
        <v>239.82</v>
      </c>
      <c r="G372" s="6">
        <f>G360+G371</f>
        <v>1594.78</v>
      </c>
      <c r="H372" s="6">
        <f>H360+H371</f>
        <v>607.24</v>
      </c>
      <c r="I372" s="6">
        <f>I360+I371</f>
        <v>377.13</v>
      </c>
      <c r="J372" s="6">
        <f>J360+J371</f>
        <v>12.51</v>
      </c>
      <c r="K372" s="6">
        <f>K360+K371</f>
        <v>1.19</v>
      </c>
      <c r="L372" s="6">
        <f>L360+L371</f>
        <v>0.98</v>
      </c>
      <c r="M372" s="6">
        <f>M360+M371</f>
        <v>45.43</v>
      </c>
    </row>
    <row r="373" spans="1:13" x14ac:dyDescent="0.25">
      <c r="A373" s="25" t="s">
        <v>14</v>
      </c>
      <c r="B373" s="24"/>
      <c r="C373" s="23"/>
      <c r="D373" s="4">
        <f>D372*100/D398</f>
        <v>114.99999999999999</v>
      </c>
      <c r="E373" s="4">
        <f>E372*100/E398</f>
        <v>81.684782608695642</v>
      </c>
      <c r="F373" s="4">
        <f>F372*100/F398</f>
        <v>104.36031331592689</v>
      </c>
      <c r="G373" s="4">
        <f>G372*100/G398</f>
        <v>97.719362745098039</v>
      </c>
      <c r="H373" s="4">
        <f>H372*100/H398</f>
        <v>84.338888888888889</v>
      </c>
      <c r="I373" s="4">
        <f>I372*100/I398</f>
        <v>209.51666666666668</v>
      </c>
      <c r="J373" s="4">
        <f>J372*100/J398</f>
        <v>115.83333333333334</v>
      </c>
      <c r="K373" s="4">
        <f>K372*100/K398</f>
        <v>141.66666666666669</v>
      </c>
      <c r="L373" s="4">
        <f>L372*100/L398</f>
        <v>102.08333333333334</v>
      </c>
      <c r="M373" s="4">
        <f>M372*100/M398</f>
        <v>108.16666666666667</v>
      </c>
    </row>
    <row r="374" spans="1:13" x14ac:dyDescent="0.25">
      <c r="A374" s="14" t="s">
        <v>13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3"/>
      <c r="B375" s="13" t="s">
        <v>12</v>
      </c>
      <c r="C375" s="9">
        <v>100</v>
      </c>
      <c r="D375" s="12">
        <v>0.4</v>
      </c>
      <c r="E375" s="12">
        <v>0</v>
      </c>
      <c r="F375" s="12">
        <v>10.7</v>
      </c>
      <c r="G375" s="12">
        <v>42</v>
      </c>
      <c r="H375" s="12">
        <v>19</v>
      </c>
      <c r="I375" s="12">
        <v>12</v>
      </c>
      <c r="J375" s="12">
        <v>2.2999999999999998</v>
      </c>
      <c r="K375" s="12">
        <v>0.02</v>
      </c>
      <c r="L375" s="12">
        <v>0.03</v>
      </c>
      <c r="M375" s="12">
        <v>5</v>
      </c>
    </row>
    <row r="376" spans="1:13" x14ac:dyDescent="0.25">
      <c r="A376" s="11"/>
      <c r="B376" s="10" t="s">
        <v>11</v>
      </c>
      <c r="C376" s="9">
        <v>180</v>
      </c>
      <c r="D376" s="9">
        <v>5.4</v>
      </c>
      <c r="E376" s="9">
        <v>4.8600000000000003</v>
      </c>
      <c r="F376" s="9">
        <v>8.4600000000000009</v>
      </c>
      <c r="G376" s="9">
        <v>102.6</v>
      </c>
      <c r="H376" s="9">
        <v>216</v>
      </c>
      <c r="I376" s="9">
        <v>25.2</v>
      </c>
      <c r="J376" s="9">
        <v>0.18</v>
      </c>
      <c r="K376" s="9">
        <v>0.05</v>
      </c>
      <c r="L376" s="9">
        <v>0.31</v>
      </c>
      <c r="M376" s="9">
        <v>1.26</v>
      </c>
    </row>
    <row r="377" spans="1:13" x14ac:dyDescent="0.25">
      <c r="A377" s="22" t="s">
        <v>10</v>
      </c>
      <c r="B377" s="21"/>
      <c r="C377" s="8"/>
      <c r="D377" s="7">
        <f>D375+D376</f>
        <v>5.8000000000000007</v>
      </c>
      <c r="E377" s="7">
        <f>E375+E376</f>
        <v>4.8600000000000003</v>
      </c>
      <c r="F377" s="7">
        <f>F375+F376</f>
        <v>19.16</v>
      </c>
      <c r="G377" s="7">
        <f>G375+G376</f>
        <v>144.6</v>
      </c>
      <c r="H377" s="7">
        <f>H375+H376</f>
        <v>235</v>
      </c>
      <c r="I377" s="7">
        <f>I375+I376</f>
        <v>37.200000000000003</v>
      </c>
      <c r="J377" s="7">
        <f>J375+J376</f>
        <v>2.48</v>
      </c>
      <c r="K377" s="7">
        <f>K375+K376</f>
        <v>7.0000000000000007E-2</v>
      </c>
      <c r="L377" s="7">
        <f>L375+L376</f>
        <v>0.33999999999999997</v>
      </c>
      <c r="M377" s="7">
        <f>M375+M376</f>
        <v>6.26</v>
      </c>
    </row>
    <row r="378" spans="1:13" hidden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</row>
    <row r="379" spans="1:13" hidden="1" x14ac:dyDescent="0.25">
      <c r="A379" s="17"/>
      <c r="B379" s="16"/>
      <c r="C379" s="15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hidden="1" x14ac:dyDescent="0.25">
      <c r="A380" s="17"/>
      <c r="B380" s="16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</row>
    <row r="381" spans="1:13" hidden="1" x14ac:dyDescent="0.25">
      <c r="A381" s="17"/>
      <c r="B381" s="16"/>
      <c r="C381" s="15"/>
      <c r="D381" s="12"/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 hidden="1" x14ac:dyDescent="0.25">
      <c r="A382" s="17"/>
      <c r="B382" s="16"/>
      <c r="C382" s="15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hidden="1" x14ac:dyDescent="0.25">
      <c r="A383" s="17"/>
      <c r="B383" s="13"/>
      <c r="C383" s="15"/>
      <c r="D383" s="18"/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1:13" hidden="1" x14ac:dyDescent="0.25">
      <c r="A384" s="17"/>
      <c r="B384" s="16"/>
      <c r="C384" s="15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hidden="1" x14ac:dyDescent="0.25">
      <c r="A385" s="2"/>
      <c r="B385" s="2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 hidden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hidden="1" x14ac:dyDescent="0.25">
      <c r="A387" s="13"/>
      <c r="B387" s="13"/>
      <c r="C387" s="9"/>
      <c r="D387" s="12"/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1:13" hidden="1" x14ac:dyDescent="0.25">
      <c r="A388" s="11"/>
      <c r="B388" s="10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hidden="1" x14ac:dyDescent="0.25">
      <c r="A389" s="2"/>
      <c r="B389" s="2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 x14ac:dyDescent="0.25">
      <c r="A390" s="5" t="s">
        <v>9</v>
      </c>
      <c r="B390" s="5"/>
      <c r="C390" s="5"/>
      <c r="D390" s="6">
        <f>D360+D371+D377+D385+D389</f>
        <v>67.899999999999991</v>
      </c>
      <c r="E390" s="6">
        <f>E360+E371+E377+E385+E389</f>
        <v>49.95</v>
      </c>
      <c r="F390" s="6">
        <f>F360+F371+F377+F385+F389</f>
        <v>258.98</v>
      </c>
      <c r="G390" s="6">
        <f>G360+G371+G377+G385+G389</f>
        <v>1739.3799999999999</v>
      </c>
      <c r="H390" s="6">
        <f>H360+H371+H377+H385+H389</f>
        <v>842.24</v>
      </c>
      <c r="I390" s="6">
        <f>I360+I371+I377+I385+I389</f>
        <v>414.33</v>
      </c>
      <c r="J390" s="6">
        <f>J360+J371+J377+J385+J389</f>
        <v>14.99</v>
      </c>
      <c r="K390" s="6">
        <f>K360+K371+K377+K385+K389</f>
        <v>1.26</v>
      </c>
      <c r="L390" s="6">
        <f>L360+L371+L377+L385+L389</f>
        <v>1.3199999999999998</v>
      </c>
      <c r="M390" s="6">
        <f>M360+M371+M377+M385+M389</f>
        <v>51.69</v>
      </c>
    </row>
    <row r="391" spans="1:13" x14ac:dyDescent="0.25">
      <c r="A391" s="5" t="s">
        <v>8</v>
      </c>
      <c r="B391" s="5"/>
      <c r="C391" s="5"/>
      <c r="D391" s="4">
        <f>D390*100/D399</f>
        <v>75.444444444444429</v>
      </c>
      <c r="E391" s="4">
        <f>E390*100/E399</f>
        <v>54.293478260869563</v>
      </c>
      <c r="F391" s="4">
        <f>F390*100/F399</f>
        <v>67.61879895561357</v>
      </c>
      <c r="G391" s="4">
        <f>G390*100/G399</f>
        <v>63.947794117647057</v>
      </c>
      <c r="H391" s="4">
        <f>H390*100/H399</f>
        <v>70.186666666666667</v>
      </c>
      <c r="I391" s="4">
        <f>I390*100/I399</f>
        <v>138.11000000000001</v>
      </c>
      <c r="J391" s="4">
        <f>J390*100/J399</f>
        <v>83.277777777777771</v>
      </c>
      <c r="K391" s="4">
        <f>K390*100/K399</f>
        <v>90</v>
      </c>
      <c r="L391" s="4">
        <f>L390*100/L399</f>
        <v>82.499999999999972</v>
      </c>
      <c r="M391" s="4">
        <f>M390*100/M399</f>
        <v>73.842857142857142</v>
      </c>
    </row>
    <row r="392" spans="1:13" x14ac:dyDescent="0.25">
      <c r="A392" s="5" t="s">
        <v>7</v>
      </c>
      <c r="B392" s="5"/>
      <c r="C392" s="5"/>
      <c r="D392" s="4">
        <f>(D21+D59+D98+D136+D176)/5*100/D398</f>
        <v>97.633333333333326</v>
      </c>
      <c r="E392" s="4">
        <f>(E21+E59+E98+E136+E176)/5*100/E398</f>
        <v>103.42028985507247</v>
      </c>
      <c r="F392" s="4">
        <f>(F21+F59+F98+F136+F176)/5*100/F398</f>
        <v>103.31505657093125</v>
      </c>
      <c r="G392" s="4">
        <f>(G21+G59+G98+G136+G176)/5*100/G398</f>
        <v>101.18958333333333</v>
      </c>
      <c r="H392" s="4">
        <f>(H21+H59+H98+H136+H176)/5*100/H398</f>
        <v>64.185833333333321</v>
      </c>
      <c r="I392" s="4">
        <f>(I21+I59+I98+I136+I176)/5*100/I398</f>
        <v>154.04111111111112</v>
      </c>
      <c r="J392" s="4">
        <f>(J21+J59+J98+J136+J176)/5*100/J398</f>
        <v>106.75925925925925</v>
      </c>
      <c r="K392" s="4">
        <f>(K21+K59+K98+K136+K176)/5*100/K398</f>
        <v>109.04761904761908</v>
      </c>
      <c r="L392" s="4">
        <f>(L21+L59+L98+L136+L176)/5*100/L398</f>
        <v>79.791666666666657</v>
      </c>
      <c r="M392" s="4">
        <f>(M21+M59+M98+M136+M176)/5*100/M398</f>
        <v>121.82857142857144</v>
      </c>
    </row>
    <row r="393" spans="1:13" x14ac:dyDescent="0.25">
      <c r="A393" s="5" t="s">
        <v>6</v>
      </c>
      <c r="B393" s="5"/>
      <c r="C393" s="5"/>
      <c r="D393" s="4">
        <f>(D38+D77+D115+D154+D194)/5*100/D399</f>
        <v>63.20000000000001</v>
      </c>
      <c r="E393" s="4">
        <f>(E38+E77+E115+E154+E194)/5*100/E399</f>
        <v>66.176086956521729</v>
      </c>
      <c r="F393" s="4">
        <f>(F38+F77+F115+F154+F194)/5*100/F399</f>
        <v>71.649608355091388</v>
      </c>
      <c r="G393" s="4">
        <f>(G38+G77+G115+G154+G194)/5*100/G399</f>
        <v>68.090955882352944</v>
      </c>
      <c r="H393" s="4">
        <f>(H38+H77+H115+H154+H194)/5*100/H399</f>
        <v>47.358666666666672</v>
      </c>
      <c r="I393" s="4">
        <f>(I38+I77+I115+I154+I194)/5*100/I399</f>
        <v>102.09066666666668</v>
      </c>
      <c r="J393" s="4">
        <f>(J38+J77+J115+J154+J194)/5*100/J399</f>
        <v>68.855555555555554</v>
      </c>
      <c r="K393" s="4">
        <f>(K38+K77+K115+K154+K194)/5*100/K399</f>
        <v>72.814285714285703</v>
      </c>
      <c r="L393" s="4">
        <f>(L38+L77+L115+L154+L194)/5*100/L399</f>
        <v>62.474999999999987</v>
      </c>
      <c r="M393" s="4">
        <f>(M38+M77+M115+M154+M194)/5*100/M399</f>
        <v>83.755714285714276</v>
      </c>
    </row>
    <row r="394" spans="1:13" x14ac:dyDescent="0.25">
      <c r="A394" s="5" t="s">
        <v>5</v>
      </c>
      <c r="B394" s="5"/>
      <c r="C394" s="5"/>
      <c r="D394" s="4">
        <f>(D216+D255+D293+D331+D372)/5*100/D398</f>
        <v>106.61481481481484</v>
      </c>
      <c r="E394" s="4">
        <f>(E216+E255+E293+E331+E372)/5*100/E398</f>
        <v>105.59057971014495</v>
      </c>
      <c r="F394" s="4">
        <f>(F216+F255+F293+F331+F372)/5*100/F398</f>
        <v>100.59791122715403</v>
      </c>
      <c r="G394" s="4">
        <f>(G216+G255+G293+G331+G372)/5*100/G398</f>
        <v>101.55428921568628</v>
      </c>
      <c r="H394" s="4">
        <f>(H216+H255+H293+H331+H372)/5*100/H398</f>
        <v>65.829166666666666</v>
      </c>
      <c r="I394" s="4">
        <f>(I216+I255+I293+I331+I372)/5*100/I398</f>
        <v>138.48333333333332</v>
      </c>
      <c r="J394" s="4">
        <f>(J216+J255+J293+J331+J372)/5*100/J398</f>
        <v>99.462962962962976</v>
      </c>
      <c r="K394" s="4">
        <f>(K216+K255+K293+K331+K372)/5*100/K398</f>
        <v>109.04761904761908</v>
      </c>
      <c r="L394" s="4">
        <f>(L216+L255+L293+L331+L372)/5*100/L398</f>
        <v>78.125000000000014</v>
      </c>
      <c r="M394" s="4">
        <f>(M216+M255+M293+M331+M372)/5*100/M398</f>
        <v>107.05714285714285</v>
      </c>
    </row>
    <row r="395" spans="1:13" x14ac:dyDescent="0.25">
      <c r="A395" s="5" t="s">
        <v>4</v>
      </c>
      <c r="B395" s="5"/>
      <c r="C395" s="5"/>
      <c r="D395" s="4">
        <f>(D234+D272+D310+D349+D390)/5*100/D399</f>
        <v>68.004444444444445</v>
      </c>
      <c r="E395" s="4">
        <f>(E234+E272+E310+E349+E390)/5*100/E399</f>
        <v>66.665217391304353</v>
      </c>
      <c r="F395" s="4">
        <f>(F234+F272+F310+F349+F390)/5*100/F399</f>
        <v>66.827154046997393</v>
      </c>
      <c r="G395" s="4">
        <f>(G234+G272+G310+G349+G390)/5*100/G399</f>
        <v>66.1502205882353</v>
      </c>
      <c r="H395" s="4">
        <f>(H234+H272+H310+H349+H390)/5*100/H399</f>
        <v>48.758083333333332</v>
      </c>
      <c r="I395" s="4">
        <f>(I234+I272+I310+I349+I390)/5*100/I399</f>
        <v>91.84633333333332</v>
      </c>
      <c r="J395" s="4">
        <f>(J234+J272+J310+J349+J390)/5*100/J399</f>
        <v>68.533333333333346</v>
      </c>
      <c r="K395" s="4">
        <f>(K234+K272+K310+K349+K390)/5*100/K399</f>
        <v>70.928571428571431</v>
      </c>
      <c r="L395" s="4">
        <f>(L234+L272+L310+L349+L390)/5*100/L399</f>
        <v>58.8125</v>
      </c>
      <c r="M395" s="4">
        <f>(M234+M272+M310+M349+M390)/5*100/M399</f>
        <v>76.251428571428562</v>
      </c>
    </row>
    <row r="396" spans="1:13" x14ac:dyDescent="0.25">
      <c r="A396" s="5" t="s">
        <v>3</v>
      </c>
      <c r="B396" s="5"/>
      <c r="C396" s="5"/>
      <c r="D396" s="4">
        <f>(D21+D59+D98+D136+D176+D216+D255+D293+D331+D372)/10*100/D398</f>
        <v>102.12407407407409</v>
      </c>
      <c r="E396" s="4">
        <f>(E21+E59+E98+E136+E176+E216+E255+E293+E331+E372)/10*100/E398</f>
        <v>104.50543478260869</v>
      </c>
      <c r="F396" s="4">
        <f>(F21+F59+F98+F136+F176+F216+F255+F293+F331+F372)/10*100/F398</f>
        <v>101.95648389904267</v>
      </c>
      <c r="G396" s="4">
        <f>(G21+G59+G98+G136+G176+G216+G255+G293+G331+G372)/10*100/G398</f>
        <v>101.37193627450981</v>
      </c>
      <c r="H396" s="4">
        <f>(H21+H59+H98+H136+H176+H216+H255+H293+H331+H372)/10*100/H398</f>
        <v>65.007499999999993</v>
      </c>
      <c r="I396" s="4">
        <f>(I21+I59+I98+I136+I176+I216+I255+I293+I331+I372)/10*100/I398</f>
        <v>146.26222222222222</v>
      </c>
      <c r="J396" s="4">
        <f>(J21+J59+J98+J136+J176+J216+J255+J293+J331+J372)/10*100/J398</f>
        <v>103.11111111111111</v>
      </c>
      <c r="K396" s="4">
        <f>(K21+K59+K98+K136+K176+K216+K255+K293+K331+K372)/10*100/K398</f>
        <v>109.04761904761908</v>
      </c>
      <c r="L396" s="4">
        <f>(L21+L59+L98+L136+L176+L216+L255+L293+L331+L372)/10*100/L398</f>
        <v>78.958333333333329</v>
      </c>
      <c r="M396" s="4">
        <f>(M21+M59+M98+M136+M176+M216+M255+M293+M331+M372)/10*100/M398</f>
        <v>114.44285714285715</v>
      </c>
    </row>
    <row r="397" spans="1:13" x14ac:dyDescent="0.25">
      <c r="A397" s="5" t="s">
        <v>2</v>
      </c>
      <c r="B397" s="5"/>
      <c r="C397" s="5"/>
      <c r="D397" s="4">
        <f>(D38+D77+D115+D154+D194+D234+D272+D310+D349+D390)/10*100/D399</f>
        <v>65.602222222222224</v>
      </c>
      <c r="E397" s="4">
        <f>(E38+E77+E115+E154+E194+E234+E272+E310+E349+E390)/10*100/E399</f>
        <v>66.420652173913027</v>
      </c>
      <c r="F397" s="4">
        <f>(F38+F77+F115+F154+F194+F234+F272+F310+F349+F390)/10*100/F399</f>
        <v>69.238381201044362</v>
      </c>
      <c r="G397" s="4">
        <f>(G38+G77+G115+G154+G194+G234+G272+G310+G349+G390)/10*100/G399</f>
        <v>67.120588235294122</v>
      </c>
      <c r="H397" s="4">
        <f>(H38+H77+H115+H154+H194+H234+H272+H310+H349+H390)/10*100/H399</f>
        <v>48.058375000000005</v>
      </c>
      <c r="I397" s="4">
        <f>(I38+I77+I115+I154+I194+I234+I272+I310+I349+I390)/10*100/I399</f>
        <v>96.968499999999992</v>
      </c>
      <c r="J397" s="4">
        <f>(J38+J77+J115+J154+J194+J234+J272+J310+J349+J390)/10*100/J399</f>
        <v>68.694444444444429</v>
      </c>
      <c r="K397" s="4">
        <f>(K38+K77+K115+K154+K194+K234+K272+K310+K349+K390)/10*100/K399</f>
        <v>71.871428571428581</v>
      </c>
      <c r="L397" s="4">
        <f>(L38+L77+L115+L154+L194+L234+L272+L310+L349+L390)/10*100/L399</f>
        <v>60.643749999999997</v>
      </c>
      <c r="M397" s="4">
        <f>(M38+M77+M115+M154+M194+M234+M272+M310+M349+M390)/10*100/M399</f>
        <v>80.003571428571433</v>
      </c>
    </row>
    <row r="398" spans="1:13" x14ac:dyDescent="0.25">
      <c r="A398" s="3" t="s">
        <v>1</v>
      </c>
      <c r="B398" s="3"/>
      <c r="C398" s="2"/>
      <c r="D398" s="1">
        <f>D399/100*60</f>
        <v>54</v>
      </c>
      <c r="E398" s="1">
        <f>E399/100*60</f>
        <v>55.2</v>
      </c>
      <c r="F398" s="1">
        <f>F399/100*60</f>
        <v>229.8</v>
      </c>
      <c r="G398" s="1">
        <f>G399/100*60</f>
        <v>1632</v>
      </c>
      <c r="H398" s="1">
        <f>H399/100*60</f>
        <v>720</v>
      </c>
      <c r="I398" s="1">
        <f>I399/100*60</f>
        <v>180</v>
      </c>
      <c r="J398" s="1">
        <f>J399/100*60</f>
        <v>10.799999999999999</v>
      </c>
      <c r="K398" s="1">
        <f>K399/100*60</f>
        <v>0.83999999999999986</v>
      </c>
      <c r="L398" s="1">
        <f>L399/100*60</f>
        <v>0.96</v>
      </c>
      <c r="M398" s="1">
        <f>M399/100*60</f>
        <v>42</v>
      </c>
    </row>
    <row r="399" spans="1:13" x14ac:dyDescent="0.25">
      <c r="A399" s="3" t="s">
        <v>0</v>
      </c>
      <c r="B399" s="3"/>
      <c r="C399" s="2"/>
      <c r="D399" s="1">
        <v>90</v>
      </c>
      <c r="E399" s="1">
        <v>92</v>
      </c>
      <c r="F399" s="1">
        <v>383</v>
      </c>
      <c r="G399" s="1">
        <v>2720</v>
      </c>
      <c r="H399" s="1">
        <v>1200</v>
      </c>
      <c r="I399" s="1">
        <v>300</v>
      </c>
      <c r="J399" s="1">
        <v>18</v>
      </c>
      <c r="K399" s="1">
        <v>1.4</v>
      </c>
      <c r="L399" s="1">
        <v>1.6</v>
      </c>
      <c r="M399" s="1">
        <v>70</v>
      </c>
    </row>
  </sheetData>
  <mergeCells count="221">
    <mergeCell ref="A333:M333"/>
    <mergeCell ref="A336:B336"/>
    <mergeCell ref="A337:M337"/>
    <mergeCell ref="A344:B344"/>
    <mergeCell ref="A345:M345"/>
    <mergeCell ref="K312:M312"/>
    <mergeCell ref="A314:M314"/>
    <mergeCell ref="A182:M182"/>
    <mergeCell ref="A397:C397"/>
    <mergeCell ref="A398:C398"/>
    <mergeCell ref="A399:C399"/>
    <mergeCell ref="A34:M34"/>
    <mergeCell ref="A33:B33"/>
    <mergeCell ref="A354:M354"/>
    <mergeCell ref="A348:B348"/>
    <mergeCell ref="A349:C349"/>
    <mergeCell ref="A350:C350"/>
    <mergeCell ref="D351:F351"/>
    <mergeCell ref="G351:G352"/>
    <mergeCell ref="H351:J351"/>
    <mergeCell ref="K351:M351"/>
    <mergeCell ref="A353:M353"/>
    <mergeCell ref="A193:B193"/>
    <mergeCell ref="A351:A352"/>
    <mergeCell ref="B351:B352"/>
    <mergeCell ref="C351:C352"/>
    <mergeCell ref="A332:B332"/>
    <mergeCell ref="A360:B360"/>
    <mergeCell ref="A361:M361"/>
    <mergeCell ref="A371:B371"/>
    <mergeCell ref="A372:B372"/>
    <mergeCell ref="A373:B373"/>
    <mergeCell ref="A374:M374"/>
    <mergeCell ref="A377:B377"/>
    <mergeCell ref="A378:M378"/>
    <mergeCell ref="A385:B385"/>
    <mergeCell ref="A386:M386"/>
    <mergeCell ref="A389:B389"/>
    <mergeCell ref="A390:C390"/>
    <mergeCell ref="A391:C391"/>
    <mergeCell ref="A392:C392"/>
    <mergeCell ref="A393:C393"/>
    <mergeCell ref="A394:C394"/>
    <mergeCell ref="A395:C395"/>
    <mergeCell ref="A396:C396"/>
    <mergeCell ref="A315:M315"/>
    <mergeCell ref="A321:B321"/>
    <mergeCell ref="A322:M322"/>
    <mergeCell ref="A330:B330"/>
    <mergeCell ref="A312:A313"/>
    <mergeCell ref="B312:B313"/>
    <mergeCell ref="C312:C313"/>
    <mergeCell ref="D312:F312"/>
    <mergeCell ref="G312:G313"/>
    <mergeCell ref="H312:J312"/>
    <mergeCell ref="A283:B283"/>
    <mergeCell ref="A284:M284"/>
    <mergeCell ref="A292:B292"/>
    <mergeCell ref="A294:B294"/>
    <mergeCell ref="A295:M295"/>
    <mergeCell ref="A298:B298"/>
    <mergeCell ref="A299:M299"/>
    <mergeCell ref="A305:B305"/>
    <mergeCell ref="A306:M306"/>
    <mergeCell ref="A309:B309"/>
    <mergeCell ref="A310:C310"/>
    <mergeCell ref="A311:C311"/>
    <mergeCell ref="K274:M274"/>
    <mergeCell ref="A276:M276"/>
    <mergeCell ref="A277:M277"/>
    <mergeCell ref="A272:C272"/>
    <mergeCell ref="A273:C273"/>
    <mergeCell ref="A274:A275"/>
    <mergeCell ref="B274:B275"/>
    <mergeCell ref="C274:C275"/>
    <mergeCell ref="B236:B237"/>
    <mergeCell ref="C236:C237"/>
    <mergeCell ref="D236:F236"/>
    <mergeCell ref="G236:G237"/>
    <mergeCell ref="H236:J236"/>
    <mergeCell ref="D274:F274"/>
    <mergeCell ref="G274:G275"/>
    <mergeCell ref="H274:J274"/>
    <mergeCell ref="A256:B256"/>
    <mergeCell ref="A257:M257"/>
    <mergeCell ref="A260:B260"/>
    <mergeCell ref="K236:M236"/>
    <mergeCell ref="A238:M238"/>
    <mergeCell ref="A239:M239"/>
    <mergeCell ref="A245:B245"/>
    <mergeCell ref="A246:M246"/>
    <mergeCell ref="A254:B254"/>
    <mergeCell ref="A236:A237"/>
    <mergeCell ref="A205:B205"/>
    <mergeCell ref="A206:M206"/>
    <mergeCell ref="A215:B215"/>
    <mergeCell ref="A217:B217"/>
    <mergeCell ref="A218:M218"/>
    <mergeCell ref="A221:B221"/>
    <mergeCell ref="A222:M222"/>
    <mergeCell ref="A229:B229"/>
    <mergeCell ref="A230:M230"/>
    <mergeCell ref="A233:B233"/>
    <mergeCell ref="A234:C234"/>
    <mergeCell ref="A235:C235"/>
    <mergeCell ref="K196:M196"/>
    <mergeCell ref="A198:M198"/>
    <mergeCell ref="A199:M199"/>
    <mergeCell ref="A194:C194"/>
    <mergeCell ref="A195:C195"/>
    <mergeCell ref="A196:A197"/>
    <mergeCell ref="B196:B197"/>
    <mergeCell ref="C196:C197"/>
    <mergeCell ref="B156:B157"/>
    <mergeCell ref="C156:C157"/>
    <mergeCell ref="D156:F156"/>
    <mergeCell ref="G156:G157"/>
    <mergeCell ref="H156:J156"/>
    <mergeCell ref="D196:F196"/>
    <mergeCell ref="G196:G197"/>
    <mergeCell ref="H196:J196"/>
    <mergeCell ref="A190:M190"/>
    <mergeCell ref="A189:B189"/>
    <mergeCell ref="A177:B177"/>
    <mergeCell ref="A178:M178"/>
    <mergeCell ref="A181:B181"/>
    <mergeCell ref="K156:M156"/>
    <mergeCell ref="A158:M158"/>
    <mergeCell ref="A159:M159"/>
    <mergeCell ref="A165:B165"/>
    <mergeCell ref="A166:M166"/>
    <mergeCell ref="A175:B175"/>
    <mergeCell ref="A156:A157"/>
    <mergeCell ref="A126:B126"/>
    <mergeCell ref="A127:M127"/>
    <mergeCell ref="A135:B135"/>
    <mergeCell ref="A137:B137"/>
    <mergeCell ref="A138:M138"/>
    <mergeCell ref="A141:B141"/>
    <mergeCell ref="A142:M142"/>
    <mergeCell ref="A149:B149"/>
    <mergeCell ref="A150:M150"/>
    <mergeCell ref="A153:B153"/>
    <mergeCell ref="A154:C154"/>
    <mergeCell ref="A155:C155"/>
    <mergeCell ref="A119:M119"/>
    <mergeCell ref="A120:M120"/>
    <mergeCell ref="A114:B114"/>
    <mergeCell ref="A115:C115"/>
    <mergeCell ref="A116:C116"/>
    <mergeCell ref="A117:A118"/>
    <mergeCell ref="B117:B118"/>
    <mergeCell ref="C117:C118"/>
    <mergeCell ref="G79:G80"/>
    <mergeCell ref="H79:J79"/>
    <mergeCell ref="D117:F117"/>
    <mergeCell ref="G117:G118"/>
    <mergeCell ref="H117:J117"/>
    <mergeCell ref="K117:M117"/>
    <mergeCell ref="K79:M79"/>
    <mergeCell ref="A81:M81"/>
    <mergeCell ref="A82:M82"/>
    <mergeCell ref="A88:B88"/>
    <mergeCell ref="A89:M89"/>
    <mergeCell ref="A97:B97"/>
    <mergeCell ref="A79:A80"/>
    <mergeCell ref="B79:B80"/>
    <mergeCell ref="C79:C80"/>
    <mergeCell ref="D79:F79"/>
    <mergeCell ref="A99:B99"/>
    <mergeCell ref="A100:M100"/>
    <mergeCell ref="A103:B103"/>
    <mergeCell ref="A104:M104"/>
    <mergeCell ref="A110:B110"/>
    <mergeCell ref="A111:M111"/>
    <mergeCell ref="A49:B49"/>
    <mergeCell ref="A50:M50"/>
    <mergeCell ref="A58:B58"/>
    <mergeCell ref="A60:B60"/>
    <mergeCell ref="A61:M61"/>
    <mergeCell ref="A64:B64"/>
    <mergeCell ref="A65:M65"/>
    <mergeCell ref="A72:B72"/>
    <mergeCell ref="A73:M73"/>
    <mergeCell ref="A76:B76"/>
    <mergeCell ref="A77:C77"/>
    <mergeCell ref="A78:C78"/>
    <mergeCell ref="A43:M43"/>
    <mergeCell ref="A37:B37"/>
    <mergeCell ref="A38:C38"/>
    <mergeCell ref="A39:C39"/>
    <mergeCell ref="A40:A41"/>
    <mergeCell ref="B40:B41"/>
    <mergeCell ref="C40:C41"/>
    <mergeCell ref="A21:B21"/>
    <mergeCell ref="D40:F40"/>
    <mergeCell ref="G40:G41"/>
    <mergeCell ref="H40:J40"/>
    <mergeCell ref="K40:M40"/>
    <mergeCell ref="A42:M42"/>
    <mergeCell ref="A27:M27"/>
    <mergeCell ref="H2:J2"/>
    <mergeCell ref="K2:M2"/>
    <mergeCell ref="A22:B22"/>
    <mergeCell ref="A23:M23"/>
    <mergeCell ref="A26:B26"/>
    <mergeCell ref="A4:M4"/>
    <mergeCell ref="A5:M5"/>
    <mergeCell ref="A11:B11"/>
    <mergeCell ref="A12:M12"/>
    <mergeCell ref="A20:B20"/>
    <mergeCell ref="A271:B271"/>
    <mergeCell ref="A268:M268"/>
    <mergeCell ref="A267:B267"/>
    <mergeCell ref="A261:M261"/>
    <mergeCell ref="A1:M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дети с овз ср.зв.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nitro</dc:creator>
  <cp:lastModifiedBy>nitro</cp:lastModifiedBy>
  <dcterms:created xsi:type="dcterms:W3CDTF">2023-09-04T05:45:05Z</dcterms:created>
  <dcterms:modified xsi:type="dcterms:W3CDTF">2023-09-04T05:45:19Z</dcterms:modified>
</cp:coreProperties>
</file>