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ro.DESKTOP-2BGIF8V\Desktop\меню\"/>
    </mc:Choice>
  </mc:AlternateContent>
  <xr:revisionPtr revIDLastSave="0" documentId="8_{A50F07B4-2ADD-4F85-BBC0-E27BF0ABBFC4}" xr6:coauthVersionLast="47" xr6:coauthVersionMax="47" xr10:uidLastSave="{00000000-0000-0000-0000-000000000000}"/>
  <bookViews>
    <workbookView xWindow="-120" yWindow="-120" windowWidth="29040" windowHeight="15840" xr2:uid="{8BB48BB3-D34A-4625-909C-FF05B8D5F051}"/>
  </bookViews>
  <sheets>
    <sheet name="завтрак+обед 5-11 классы 60%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H21" i="1" s="1"/>
  <c r="H201" i="1" s="1"/>
  <c r="I11" i="1"/>
  <c r="J11" i="1"/>
  <c r="J21" i="1" s="1"/>
  <c r="K11" i="1"/>
  <c r="K21" i="1" s="1"/>
  <c r="L11" i="1"/>
  <c r="M11" i="1"/>
  <c r="D20" i="1"/>
  <c r="E20" i="1"/>
  <c r="F20" i="1"/>
  <c r="F21" i="1" s="1"/>
  <c r="G20" i="1"/>
  <c r="G21" i="1" s="1"/>
  <c r="H20" i="1"/>
  <c r="I20" i="1"/>
  <c r="J20" i="1"/>
  <c r="K20" i="1"/>
  <c r="L20" i="1"/>
  <c r="M20" i="1"/>
  <c r="D21" i="1"/>
  <c r="D22" i="1" s="1"/>
  <c r="E21" i="1"/>
  <c r="E22" i="1" s="1"/>
  <c r="I21" i="1"/>
  <c r="L21" i="1"/>
  <c r="L22" i="1" s="1"/>
  <c r="M21" i="1"/>
  <c r="M22" i="1" s="1"/>
  <c r="D30" i="1"/>
  <c r="E30" i="1"/>
  <c r="F30" i="1"/>
  <c r="G30" i="1"/>
  <c r="H30" i="1"/>
  <c r="I30" i="1"/>
  <c r="J30" i="1"/>
  <c r="K30" i="1"/>
  <c r="K40" i="1" s="1"/>
  <c r="L30" i="1"/>
  <c r="L40" i="1" s="1"/>
  <c r="M30" i="1"/>
  <c r="D39" i="1"/>
  <c r="E39" i="1"/>
  <c r="F39" i="1"/>
  <c r="F40" i="1" s="1"/>
  <c r="F41" i="1" s="1"/>
  <c r="G39" i="1"/>
  <c r="G40" i="1" s="1"/>
  <c r="H39" i="1"/>
  <c r="I39" i="1"/>
  <c r="J39" i="1"/>
  <c r="J40" i="1" s="1"/>
  <c r="K39" i="1"/>
  <c r="L39" i="1"/>
  <c r="M39" i="1"/>
  <c r="D40" i="1"/>
  <c r="D41" i="1" s="1"/>
  <c r="E40" i="1"/>
  <c r="E41" i="1" s="1"/>
  <c r="H40" i="1"/>
  <c r="H41" i="1" s="1"/>
  <c r="I40" i="1"/>
  <c r="M40" i="1"/>
  <c r="M41" i="1" s="1"/>
  <c r="D49" i="1"/>
  <c r="D59" i="1" s="1"/>
  <c r="E49" i="1"/>
  <c r="F49" i="1"/>
  <c r="G49" i="1"/>
  <c r="H49" i="1"/>
  <c r="I49" i="1"/>
  <c r="J49" i="1"/>
  <c r="K49" i="1"/>
  <c r="K59" i="1" s="1"/>
  <c r="L49" i="1"/>
  <c r="L59" i="1" s="1"/>
  <c r="L60" i="1" s="1"/>
  <c r="M49" i="1"/>
  <c r="D58" i="1"/>
  <c r="E58" i="1"/>
  <c r="F58" i="1"/>
  <c r="F59" i="1" s="1"/>
  <c r="G58" i="1"/>
  <c r="G59" i="1" s="1"/>
  <c r="H58" i="1"/>
  <c r="I58" i="1"/>
  <c r="J58" i="1"/>
  <c r="J59" i="1" s="1"/>
  <c r="K58" i="1"/>
  <c r="L58" i="1"/>
  <c r="M58" i="1"/>
  <c r="E59" i="1"/>
  <c r="E60" i="1" s="1"/>
  <c r="H59" i="1"/>
  <c r="H60" i="1" s="1"/>
  <c r="I59" i="1"/>
  <c r="M59" i="1"/>
  <c r="M60" i="1" s="1"/>
  <c r="D68" i="1"/>
  <c r="D78" i="1" s="1"/>
  <c r="E68" i="1"/>
  <c r="F68" i="1"/>
  <c r="G68" i="1"/>
  <c r="H68" i="1"/>
  <c r="I68" i="1"/>
  <c r="J68" i="1"/>
  <c r="K68" i="1"/>
  <c r="K78" i="1" s="1"/>
  <c r="K79" i="1" s="1"/>
  <c r="L68" i="1"/>
  <c r="L78" i="1" s="1"/>
  <c r="M68" i="1"/>
  <c r="D77" i="1"/>
  <c r="E77" i="1"/>
  <c r="F77" i="1"/>
  <c r="F78" i="1" s="1"/>
  <c r="G77" i="1"/>
  <c r="G78" i="1" s="1"/>
  <c r="G79" i="1" s="1"/>
  <c r="H77" i="1"/>
  <c r="I77" i="1"/>
  <c r="J77" i="1"/>
  <c r="J78" i="1" s="1"/>
  <c r="K77" i="1"/>
  <c r="L77" i="1"/>
  <c r="M77" i="1"/>
  <c r="E78" i="1"/>
  <c r="E204" i="1" s="1"/>
  <c r="H78" i="1"/>
  <c r="H79" i="1" s="1"/>
  <c r="I78" i="1"/>
  <c r="M78" i="1"/>
  <c r="M204" i="1" s="1"/>
  <c r="D87" i="1"/>
  <c r="D99" i="1" s="1"/>
  <c r="E87" i="1"/>
  <c r="F87" i="1"/>
  <c r="G87" i="1"/>
  <c r="H87" i="1"/>
  <c r="I87" i="1"/>
  <c r="J87" i="1"/>
  <c r="K87" i="1"/>
  <c r="K99" i="1" s="1"/>
  <c r="L87" i="1"/>
  <c r="L99" i="1" s="1"/>
  <c r="M87" i="1"/>
  <c r="D98" i="1"/>
  <c r="E98" i="1"/>
  <c r="F98" i="1"/>
  <c r="F99" i="1" s="1"/>
  <c r="G98" i="1"/>
  <c r="G99" i="1" s="1"/>
  <c r="H98" i="1"/>
  <c r="I98" i="1"/>
  <c r="J98" i="1"/>
  <c r="J99" i="1" s="1"/>
  <c r="K98" i="1"/>
  <c r="L98" i="1"/>
  <c r="M98" i="1"/>
  <c r="E99" i="1"/>
  <c r="E100" i="1" s="1"/>
  <c r="H99" i="1"/>
  <c r="H100" i="1" s="1"/>
  <c r="I99" i="1"/>
  <c r="M99" i="1"/>
  <c r="M100" i="1" s="1"/>
  <c r="E101" i="1"/>
  <c r="M101" i="1"/>
  <c r="D109" i="1"/>
  <c r="E109" i="1"/>
  <c r="F109" i="1"/>
  <c r="G109" i="1"/>
  <c r="H109" i="1"/>
  <c r="I109" i="1"/>
  <c r="I120" i="1" s="1"/>
  <c r="J109" i="1"/>
  <c r="J120" i="1" s="1"/>
  <c r="K109" i="1"/>
  <c r="L109" i="1"/>
  <c r="M109" i="1"/>
  <c r="D119" i="1"/>
  <c r="D120" i="1" s="1"/>
  <c r="E119" i="1"/>
  <c r="E120" i="1" s="1"/>
  <c r="F119" i="1"/>
  <c r="G119" i="1"/>
  <c r="H119" i="1"/>
  <c r="H120" i="1" s="1"/>
  <c r="I119" i="1"/>
  <c r="J119" i="1"/>
  <c r="K119" i="1"/>
  <c r="L119" i="1"/>
  <c r="L120" i="1" s="1"/>
  <c r="M119" i="1"/>
  <c r="M120" i="1" s="1"/>
  <c r="M213" i="1" s="1"/>
  <c r="F120" i="1"/>
  <c r="F121" i="1" s="1"/>
  <c r="G120" i="1"/>
  <c r="G121" i="1" s="1"/>
  <c r="K120" i="1"/>
  <c r="D129" i="1"/>
  <c r="E129" i="1"/>
  <c r="F129" i="1"/>
  <c r="G129" i="1"/>
  <c r="H129" i="1"/>
  <c r="I129" i="1"/>
  <c r="I139" i="1" s="1"/>
  <c r="J129" i="1"/>
  <c r="J139" i="1" s="1"/>
  <c r="K129" i="1"/>
  <c r="L129" i="1"/>
  <c r="M129" i="1"/>
  <c r="D138" i="1"/>
  <c r="D139" i="1" s="1"/>
  <c r="E138" i="1"/>
  <c r="E139" i="1" s="1"/>
  <c r="E140" i="1" s="1"/>
  <c r="F138" i="1"/>
  <c r="G138" i="1"/>
  <c r="H138" i="1"/>
  <c r="H139" i="1" s="1"/>
  <c r="H213" i="1" s="1"/>
  <c r="I138" i="1"/>
  <c r="J138" i="1"/>
  <c r="K138" i="1"/>
  <c r="L138" i="1"/>
  <c r="L139" i="1" s="1"/>
  <c r="M138" i="1"/>
  <c r="M139" i="1" s="1"/>
  <c r="M140" i="1" s="1"/>
  <c r="F139" i="1"/>
  <c r="G139" i="1"/>
  <c r="K139" i="1"/>
  <c r="K140" i="1" s="1"/>
  <c r="D140" i="1"/>
  <c r="L140" i="1"/>
  <c r="D148" i="1"/>
  <c r="E148" i="1"/>
  <c r="F148" i="1"/>
  <c r="G148" i="1"/>
  <c r="H148" i="1"/>
  <c r="I148" i="1"/>
  <c r="J148" i="1"/>
  <c r="J158" i="1" s="1"/>
  <c r="K148" i="1"/>
  <c r="L148" i="1"/>
  <c r="M148" i="1"/>
  <c r="D157" i="1"/>
  <c r="D158" i="1" s="1"/>
  <c r="D208" i="1" s="1"/>
  <c r="E157" i="1"/>
  <c r="E158" i="1" s="1"/>
  <c r="E208" i="1" s="1"/>
  <c r="F157" i="1"/>
  <c r="G157" i="1"/>
  <c r="H157" i="1"/>
  <c r="H158" i="1" s="1"/>
  <c r="I157" i="1"/>
  <c r="J157" i="1"/>
  <c r="K157" i="1"/>
  <c r="L157" i="1"/>
  <c r="L158" i="1" s="1"/>
  <c r="L208" i="1" s="1"/>
  <c r="M157" i="1"/>
  <c r="M158" i="1" s="1"/>
  <c r="M208" i="1" s="1"/>
  <c r="F158" i="1"/>
  <c r="G158" i="1"/>
  <c r="G159" i="1" s="1"/>
  <c r="K158" i="1"/>
  <c r="K208" i="1" s="1"/>
  <c r="D159" i="1"/>
  <c r="L159" i="1"/>
  <c r="D167" i="1"/>
  <c r="E167" i="1"/>
  <c r="F167" i="1"/>
  <c r="G167" i="1"/>
  <c r="G177" i="1" s="1"/>
  <c r="H167" i="1"/>
  <c r="I167" i="1"/>
  <c r="J167" i="1"/>
  <c r="J177" i="1" s="1"/>
  <c r="K167" i="1"/>
  <c r="K177" i="1" s="1"/>
  <c r="L167" i="1"/>
  <c r="M167" i="1"/>
  <c r="D176" i="1"/>
  <c r="D177" i="1" s="1"/>
  <c r="D209" i="1" s="1"/>
  <c r="E176" i="1"/>
  <c r="E177" i="1" s="1"/>
  <c r="E178" i="1" s="1"/>
  <c r="F176" i="1"/>
  <c r="G176" i="1"/>
  <c r="H176" i="1"/>
  <c r="H177" i="1" s="1"/>
  <c r="H178" i="1" s="1"/>
  <c r="I176" i="1"/>
  <c r="J176" i="1"/>
  <c r="K176" i="1"/>
  <c r="L176" i="1"/>
  <c r="L177" i="1" s="1"/>
  <c r="L209" i="1" s="1"/>
  <c r="M176" i="1"/>
  <c r="M177" i="1" s="1"/>
  <c r="M209" i="1" s="1"/>
  <c r="F177" i="1"/>
  <c r="D178" i="1"/>
  <c r="L178" i="1"/>
  <c r="M178" i="1"/>
  <c r="D186" i="1"/>
  <c r="E186" i="1"/>
  <c r="F186" i="1"/>
  <c r="G186" i="1"/>
  <c r="G198" i="1" s="1"/>
  <c r="H186" i="1"/>
  <c r="I186" i="1"/>
  <c r="J186" i="1"/>
  <c r="J198" i="1" s="1"/>
  <c r="K186" i="1"/>
  <c r="K198" i="1" s="1"/>
  <c r="L186" i="1"/>
  <c r="M186" i="1"/>
  <c r="D197" i="1"/>
  <c r="D198" i="1" s="1"/>
  <c r="D210" i="1" s="1"/>
  <c r="E197" i="1"/>
  <c r="E198" i="1" s="1"/>
  <c r="E199" i="1" s="1"/>
  <c r="F197" i="1"/>
  <c r="G197" i="1"/>
  <c r="H197" i="1"/>
  <c r="H198" i="1" s="1"/>
  <c r="I197" i="1"/>
  <c r="J197" i="1"/>
  <c r="K197" i="1"/>
  <c r="L197" i="1"/>
  <c r="L198" i="1" s="1"/>
  <c r="L210" i="1" s="1"/>
  <c r="M197" i="1"/>
  <c r="M198" i="1" s="1"/>
  <c r="M199" i="1" s="1"/>
  <c r="F198" i="1"/>
  <c r="F199" i="1" s="1"/>
  <c r="D199" i="1"/>
  <c r="L199" i="1"/>
  <c r="D201" i="1"/>
  <c r="E201" i="1"/>
  <c r="I201" i="1"/>
  <c r="L201" i="1"/>
  <c r="M201" i="1"/>
  <c r="E202" i="1"/>
  <c r="F202" i="1"/>
  <c r="G202" i="1"/>
  <c r="M202" i="1"/>
  <c r="D203" i="1"/>
  <c r="E203" i="1"/>
  <c r="H203" i="1"/>
  <c r="I203" i="1"/>
  <c r="L203" i="1"/>
  <c r="M203" i="1"/>
  <c r="E205" i="1"/>
  <c r="H205" i="1"/>
  <c r="I205" i="1"/>
  <c r="M205" i="1"/>
  <c r="F206" i="1"/>
  <c r="D207" i="1"/>
  <c r="E207" i="1"/>
  <c r="L207" i="1"/>
  <c r="M207" i="1"/>
  <c r="G208" i="1"/>
  <c r="E210" i="1"/>
  <c r="F210" i="1"/>
  <c r="M210" i="1"/>
  <c r="D211" i="1"/>
  <c r="E211" i="1"/>
  <c r="I211" i="1"/>
  <c r="K211" i="1"/>
  <c r="L211" i="1"/>
  <c r="M211" i="1"/>
  <c r="E214" i="1"/>
  <c r="F214" i="1"/>
  <c r="G214" i="1"/>
  <c r="M214" i="1"/>
  <c r="D215" i="1"/>
  <c r="E215" i="1"/>
  <c r="H215" i="1"/>
  <c r="I215" i="1"/>
  <c r="L215" i="1"/>
  <c r="M215" i="1"/>
  <c r="D216" i="1"/>
  <c r="D214" i="1" s="1"/>
  <c r="E216" i="1"/>
  <c r="F216" i="1"/>
  <c r="F215" i="1" s="1"/>
  <c r="G216" i="1"/>
  <c r="G215" i="1" s="1"/>
  <c r="H216" i="1"/>
  <c r="H214" i="1" s="1"/>
  <c r="I216" i="1"/>
  <c r="J216" i="1"/>
  <c r="J208" i="1" s="1"/>
  <c r="K216" i="1"/>
  <c r="K207" i="1" s="1"/>
  <c r="L216" i="1"/>
  <c r="L214" i="1" s="1"/>
  <c r="M216" i="1"/>
  <c r="K209" i="1" l="1"/>
  <c r="K178" i="1"/>
  <c r="K212" i="1"/>
  <c r="K200" i="1"/>
  <c r="K199" i="1"/>
  <c r="K210" i="1"/>
  <c r="G199" i="1"/>
  <c r="G210" i="1"/>
  <c r="G178" i="1"/>
  <c r="G213" i="1"/>
  <c r="G209" i="1"/>
  <c r="F140" i="1"/>
  <c r="F207" i="1"/>
  <c r="J209" i="1"/>
  <c r="J178" i="1"/>
  <c r="L121" i="1"/>
  <c r="L200" i="1"/>
  <c r="L212" i="1"/>
  <c r="L206" i="1"/>
  <c r="D121" i="1"/>
  <c r="D200" i="1"/>
  <c r="D212" i="1"/>
  <c r="D206" i="1"/>
  <c r="F100" i="1"/>
  <c r="F205" i="1"/>
  <c r="F79" i="1"/>
  <c r="F204" i="1"/>
  <c r="F60" i="1"/>
  <c r="F203" i="1"/>
  <c r="G41" i="1"/>
  <c r="I22" i="1"/>
  <c r="J201" i="1"/>
  <c r="J213" i="1"/>
  <c r="J22" i="1"/>
  <c r="J101" i="1"/>
  <c r="J211" i="1"/>
  <c r="M159" i="1"/>
  <c r="M121" i="1"/>
  <c r="M212" i="1"/>
  <c r="M200" i="1"/>
  <c r="M206" i="1"/>
  <c r="E121" i="1"/>
  <c r="E212" i="1"/>
  <c r="E200" i="1"/>
  <c r="E206" i="1"/>
  <c r="G60" i="1"/>
  <c r="G203" i="1"/>
  <c r="K213" i="1"/>
  <c r="K201" i="1"/>
  <c r="K22" i="1"/>
  <c r="K101" i="1"/>
  <c r="G212" i="1"/>
  <c r="E209" i="1"/>
  <c r="K204" i="1"/>
  <c r="K206" i="1"/>
  <c r="J204" i="1"/>
  <c r="I177" i="1"/>
  <c r="G22" i="1"/>
  <c r="G211" i="1"/>
  <c r="G101" i="1"/>
  <c r="G201" i="1"/>
  <c r="G100" i="1"/>
  <c r="G205" i="1"/>
  <c r="G206" i="1"/>
  <c r="G204" i="1"/>
  <c r="K202" i="1"/>
  <c r="F178" i="1"/>
  <c r="F209" i="1"/>
  <c r="E159" i="1"/>
  <c r="F22" i="1"/>
  <c r="F101" i="1"/>
  <c r="F211" i="1"/>
  <c r="F201" i="1"/>
  <c r="F213" i="1"/>
  <c r="H22" i="1"/>
  <c r="H101" i="1"/>
  <c r="H211" i="1"/>
  <c r="K214" i="1"/>
  <c r="E213" i="1"/>
  <c r="H210" i="1"/>
  <c r="H199" i="1"/>
  <c r="J210" i="1"/>
  <c r="J199" i="1"/>
  <c r="K159" i="1"/>
  <c r="H159" i="1"/>
  <c r="H208" i="1"/>
  <c r="J159" i="1"/>
  <c r="K121" i="1"/>
  <c r="H206" i="1"/>
  <c r="H121" i="1"/>
  <c r="H200" i="1"/>
  <c r="H212" i="1"/>
  <c r="J206" i="1"/>
  <c r="J121" i="1"/>
  <c r="J205" i="1"/>
  <c r="J100" i="1"/>
  <c r="L205" i="1"/>
  <c r="L100" i="1"/>
  <c r="D205" i="1"/>
  <c r="D100" i="1"/>
  <c r="J79" i="1"/>
  <c r="L204" i="1"/>
  <c r="L79" i="1"/>
  <c r="D204" i="1"/>
  <c r="D79" i="1"/>
  <c r="J60" i="1"/>
  <c r="J203" i="1"/>
  <c r="D101" i="1"/>
  <c r="D213" i="1"/>
  <c r="D60" i="1"/>
  <c r="J214" i="1"/>
  <c r="J215" i="1"/>
  <c r="J200" i="1"/>
  <c r="I198" i="1"/>
  <c r="I158" i="1"/>
  <c r="I213" i="1" s="1"/>
  <c r="H207" i="1"/>
  <c r="H140" i="1"/>
  <c r="J140" i="1"/>
  <c r="J207" i="1"/>
  <c r="I206" i="1"/>
  <c r="I121" i="1"/>
  <c r="K205" i="1"/>
  <c r="K100" i="1"/>
  <c r="K60" i="1"/>
  <c r="K203" i="1"/>
  <c r="J41" i="1"/>
  <c r="J202" i="1"/>
  <c r="L101" i="1"/>
  <c r="L213" i="1"/>
  <c r="L41" i="1"/>
  <c r="L202" i="1"/>
  <c r="I214" i="1"/>
  <c r="I101" i="1"/>
  <c r="I204" i="1"/>
  <c r="K215" i="1"/>
  <c r="J212" i="1"/>
  <c r="H209" i="1"/>
  <c r="I207" i="1"/>
  <c r="G200" i="1"/>
  <c r="F159" i="1"/>
  <c r="F208" i="1"/>
  <c r="G140" i="1"/>
  <c r="I140" i="1"/>
  <c r="I100" i="1"/>
  <c r="I79" i="1"/>
  <c r="I60" i="1"/>
  <c r="I41" i="1"/>
  <c r="K41" i="1"/>
  <c r="M79" i="1"/>
  <c r="E79" i="1"/>
  <c r="H204" i="1"/>
  <c r="D202" i="1"/>
  <c r="G207" i="1"/>
  <c r="I202" i="1"/>
  <c r="F212" i="1"/>
  <c r="F200" i="1"/>
  <c r="H202" i="1"/>
  <c r="I208" i="1" l="1"/>
  <c r="I159" i="1"/>
  <c r="I212" i="1"/>
  <c r="I200" i="1"/>
  <c r="I210" i="1"/>
  <c r="I199" i="1"/>
  <c r="I178" i="1"/>
  <c r="I209" i="1"/>
</calcChain>
</file>

<file path=xl/sharedStrings.xml><?xml version="1.0" encoding="utf-8"?>
<sst xmlns="http://schemas.openxmlformats.org/spreadsheetml/2006/main" count="338" uniqueCount="169">
  <si>
    <t>НОРМА за день</t>
  </si>
  <si>
    <t>НОРМА на обед 35 %</t>
  </si>
  <si>
    <t>НОРМА на завтрак 25 %</t>
  </si>
  <si>
    <t xml:space="preserve">в % за 10 дней </t>
  </si>
  <si>
    <t xml:space="preserve">в % 6 - 10 дни </t>
  </si>
  <si>
    <t xml:space="preserve">в % 1 - 5 дни </t>
  </si>
  <si>
    <t xml:space="preserve">в % 10  день </t>
  </si>
  <si>
    <t xml:space="preserve">в % 9 день </t>
  </si>
  <si>
    <t xml:space="preserve">в % 8 день </t>
  </si>
  <si>
    <t xml:space="preserve">в % 7 день </t>
  </si>
  <si>
    <t xml:space="preserve">в % 6 день </t>
  </si>
  <si>
    <t xml:space="preserve">в % 5 день </t>
  </si>
  <si>
    <t xml:space="preserve">в % 4 день </t>
  </si>
  <si>
    <t xml:space="preserve">в % 3 день </t>
  </si>
  <si>
    <t xml:space="preserve">в % 2 день </t>
  </si>
  <si>
    <t xml:space="preserve">в % 1 день </t>
  </si>
  <si>
    <t>итого  в среднем с 6 по 10 день %</t>
  </si>
  <si>
    <t>итого  в %</t>
  </si>
  <si>
    <t xml:space="preserve">итого </t>
  </si>
  <si>
    <t>итого за приём пищи</t>
  </si>
  <si>
    <t>хлеб пшеничный</t>
  </si>
  <si>
    <t>хлеб ржаной</t>
  </si>
  <si>
    <t>чай с сахаром</t>
  </si>
  <si>
    <t>268/2012</t>
  </si>
  <si>
    <t>100/40</t>
  </si>
  <si>
    <t>биточек</t>
  </si>
  <si>
    <t>99/2012</t>
  </si>
  <si>
    <t>соус томатный</t>
  </si>
  <si>
    <t>223/2012</t>
  </si>
  <si>
    <t>180/5</t>
  </si>
  <si>
    <t>каша рисовая рассыпчатая</t>
  </si>
  <si>
    <t>169/2012</t>
  </si>
  <si>
    <t>250/20</t>
  </si>
  <si>
    <t>суп картофельный с бобовыми и гренками</t>
  </si>
  <si>
    <t>63/2012</t>
  </si>
  <si>
    <t>зеленый горошек порционно</t>
  </si>
  <si>
    <t>48/2008</t>
  </si>
  <si>
    <t>обед</t>
  </si>
  <si>
    <t>сыр</t>
  </si>
  <si>
    <t>какао с молоком (1 вариант)</t>
  </si>
  <si>
    <t>274/2012</t>
  </si>
  <si>
    <t>200/5</t>
  </si>
  <si>
    <t>каша из смеси круп (гречневая, овсяная, пшенная) молочная жидкая</t>
  </si>
  <si>
    <t>188/2012</t>
  </si>
  <si>
    <t>салат из свеклы с яблоками и огурцами</t>
  </si>
  <si>
    <t>30/2012</t>
  </si>
  <si>
    <t>завтрак</t>
  </si>
  <si>
    <t xml:space="preserve">10 ДЕНЬ </t>
  </si>
  <si>
    <t>чай с лимоном</t>
  </si>
  <si>
    <t>270/2012</t>
  </si>
  <si>
    <t>фрикадельки из говядины, тушеные в соусе</t>
  </si>
  <si>
    <t>104/2012</t>
  </si>
  <si>
    <t>макаронные изделия отварные</t>
  </si>
  <si>
    <t>202/2012</t>
  </si>
  <si>
    <t>250/10</t>
  </si>
  <si>
    <t>борщ с капустой и картофелем</t>
  </si>
  <si>
    <t>54/2012</t>
  </si>
  <si>
    <t>салат из моркови с яблоками</t>
  </si>
  <si>
    <t>18/2012</t>
  </si>
  <si>
    <t>масло сливочное</t>
  </si>
  <si>
    <t xml:space="preserve">каша ячневая молочная вязкая </t>
  </si>
  <si>
    <t>176/2012</t>
  </si>
  <si>
    <t>салат из свеклы с яблоками</t>
  </si>
  <si>
    <t>27/2012</t>
  </si>
  <si>
    <t xml:space="preserve">9 ДЕНЬ </t>
  </si>
  <si>
    <t>компот из свежих плодов</t>
  </si>
  <si>
    <t>279/2012</t>
  </si>
  <si>
    <t>жаркое по-домашнему</t>
  </si>
  <si>
    <t>98/2012</t>
  </si>
  <si>
    <t>рассольник домашний</t>
  </si>
  <si>
    <t>57/2012</t>
  </si>
  <si>
    <t>салат из белокочанной капусты с яблоком</t>
  </si>
  <si>
    <t>8/2012</t>
  </si>
  <si>
    <t>яйцо вареное</t>
  </si>
  <si>
    <t>кофейный напиток на молоке</t>
  </si>
  <si>
    <t>272/2012</t>
  </si>
  <si>
    <t>каша рисовая молочная вызкая</t>
  </si>
  <si>
    <t>173/2012</t>
  </si>
  <si>
    <t xml:space="preserve">салат из квашеной капусты </t>
  </si>
  <si>
    <t>10/2012</t>
  </si>
  <si>
    <t xml:space="preserve">8 ДЕНЬ </t>
  </si>
  <si>
    <t>компот из сухофруктов</t>
  </si>
  <si>
    <t>278/2012</t>
  </si>
  <si>
    <t>100/75</t>
  </si>
  <si>
    <t>гуляш</t>
  </si>
  <si>
    <t>92/2012</t>
  </si>
  <si>
    <t>картофельное пюре</t>
  </si>
  <si>
    <t>131/2012</t>
  </si>
  <si>
    <t>щи по-уральски (с крупой)</t>
  </si>
  <si>
    <t>53/2012</t>
  </si>
  <si>
    <t>суп молочный с макаронными изделиями</t>
  </si>
  <si>
    <t>75/2012</t>
  </si>
  <si>
    <t>салат из белокочанной капусты</t>
  </si>
  <si>
    <t>6/2012</t>
  </si>
  <si>
    <t xml:space="preserve">7 ДЕНЬ </t>
  </si>
  <si>
    <t>100/45</t>
  </si>
  <si>
    <t>тефтели рыбные</t>
  </si>
  <si>
    <t>87/2012</t>
  </si>
  <si>
    <t>свекольник</t>
  </si>
  <si>
    <t>55/2012</t>
  </si>
  <si>
    <t>каша манная молочная жидкая</t>
  </si>
  <si>
    <t>182/2012</t>
  </si>
  <si>
    <t xml:space="preserve">6 ДЕНЬ </t>
  </si>
  <si>
    <t>итого  в среднем с 1 по 5 день %</t>
  </si>
  <si>
    <t>кура отварная</t>
  </si>
  <si>
    <t>120/2012</t>
  </si>
  <si>
    <t>суп картофельный с макаронными изделиями</t>
  </si>
  <si>
    <t>59/2012</t>
  </si>
  <si>
    <t>каша пшенная молочная жидкая</t>
  </si>
  <si>
    <t>185/2012</t>
  </si>
  <si>
    <t>салат из свеклы с растительным маслом</t>
  </si>
  <si>
    <t>25/2012</t>
  </si>
  <si>
    <t xml:space="preserve">5 ДЕНЬ </t>
  </si>
  <si>
    <t>тефтели из говядины (паровые)</t>
  </si>
  <si>
    <t>106/2012</t>
  </si>
  <si>
    <t>каша гречневая рассыпчатая</t>
  </si>
  <si>
    <t>165/2012</t>
  </si>
  <si>
    <t>щи из свежей капусты с картофелем</t>
  </si>
  <si>
    <t>52/2012</t>
  </si>
  <si>
    <t>салат витаминный</t>
  </si>
  <si>
    <t>21/2012</t>
  </si>
  <si>
    <t>каша пшеничная молочная жидкая</t>
  </si>
  <si>
    <t>186/2012</t>
  </si>
  <si>
    <t>салат из свежих помидоров и огурцов</t>
  </si>
  <si>
    <t>14/2012</t>
  </si>
  <si>
    <t xml:space="preserve">4 ДЕНЬ </t>
  </si>
  <si>
    <t>зразы "Школьные"</t>
  </si>
  <si>
    <t>102/2012</t>
  </si>
  <si>
    <t>300/12</t>
  </si>
  <si>
    <t>каша манная молочная вязкая с изюмом</t>
  </si>
  <si>
    <t>179/2012</t>
  </si>
  <si>
    <t>салат из белокочанной капусты и свеклы</t>
  </si>
  <si>
    <t>7/2012</t>
  </si>
  <si>
    <t xml:space="preserve">3 ДЕНЬ </t>
  </si>
  <si>
    <t>100/6</t>
  </si>
  <si>
    <t>котлета рубленая из куры</t>
  </si>
  <si>
    <t>125/2012</t>
  </si>
  <si>
    <t>суп крестьянский с крупой</t>
  </si>
  <si>
    <t>65/2012</t>
  </si>
  <si>
    <t>каша молочная "Дружба"</t>
  </si>
  <si>
    <t>187/2012</t>
  </si>
  <si>
    <t xml:space="preserve">2 ДЕНЬ </t>
  </si>
  <si>
    <t>100/7,5</t>
  </si>
  <si>
    <t>котлета рыбная</t>
  </si>
  <si>
    <t>83/2012</t>
  </si>
  <si>
    <t>картофель тушеный</t>
  </si>
  <si>
    <t>132/2012</t>
  </si>
  <si>
    <t>рассольник ленинградский</t>
  </si>
  <si>
    <t>56/2012</t>
  </si>
  <si>
    <t>салат из свеклы с изюмом</t>
  </si>
  <si>
    <t>26/2012</t>
  </si>
  <si>
    <t xml:space="preserve">1 ДЕНЬ </t>
  </si>
  <si>
    <t>C</t>
  </si>
  <si>
    <r>
      <t>В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</si>
  <si>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B</t>
    </r>
    <r>
      <rPr>
        <vertAlign val="superscript"/>
        <sz val="10"/>
        <color indexed="8"/>
        <rFont val="Times New Roman"/>
        <family val="1"/>
        <charset val="204"/>
      </rPr>
      <t>1</t>
    </r>
  </si>
  <si>
    <t>Fe</t>
  </si>
  <si>
    <t>Mg</t>
  </si>
  <si>
    <t>Ca</t>
  </si>
  <si>
    <t>У</t>
  </si>
  <si>
    <t>Ж</t>
  </si>
  <si>
    <t>Б</t>
  </si>
  <si>
    <t>витамины, мг</t>
  </si>
  <si>
    <t>минеральные элементы, мг</t>
  </si>
  <si>
    <t>энергетическая ценность (ккал)</t>
  </si>
  <si>
    <t>пищевые вещества (г)</t>
  </si>
  <si>
    <t>масса порции</t>
  </si>
  <si>
    <t>прием пищи, наименование блюда</t>
  </si>
  <si>
    <t>№ рецептуры</t>
  </si>
  <si>
    <t>Меню сезон осень, зима : завтрак + обед 5 - 11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</si>
</sst>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4" xfId="0" applyFont="1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4" fillId="0" borderId="0" xfId="0" applyFont="1"/>
    <xf numFmtId="0" fontId="3" fillId="0" borderId="4" xfId="0" applyFont="1" applyBorder="1"/>
    <xf numFmtId="49" fontId="1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26BB-7481-4569-BC40-9CC6DC3E7CA5}">
  <dimension ref="A1:M217"/>
  <sheetViews>
    <sheetView tabSelected="1" workbookViewId="0">
      <selection sqref="A1:M1"/>
    </sheetView>
  </sheetViews>
  <sheetFormatPr defaultRowHeight="15" x14ac:dyDescent="0.25"/>
  <cols>
    <col min="1" max="1" width="10.7109375" customWidth="1"/>
    <col min="2" max="2" width="35.7109375" customWidth="1"/>
    <col min="3" max="6" width="7.85546875" customWidth="1"/>
    <col min="7" max="7" width="14.28515625" customWidth="1"/>
    <col min="8" max="13" width="7.85546875" customWidth="1"/>
  </cols>
  <sheetData>
    <row r="1" spans="1:13" ht="18.75" x14ac:dyDescent="0.3">
      <c r="A1" s="48" t="s">
        <v>168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46" t="s">
        <v>167</v>
      </c>
      <c r="B2" s="46" t="s">
        <v>166</v>
      </c>
      <c r="C2" s="46" t="s">
        <v>165</v>
      </c>
      <c r="D2" s="46" t="s">
        <v>164</v>
      </c>
      <c r="E2" s="46"/>
      <c r="F2" s="46"/>
      <c r="G2" s="46" t="s">
        <v>163</v>
      </c>
      <c r="H2" s="47" t="s">
        <v>162</v>
      </c>
      <c r="I2" s="47"/>
      <c r="J2" s="47"/>
      <c r="K2" s="47" t="s">
        <v>161</v>
      </c>
      <c r="L2" s="47"/>
      <c r="M2" s="47"/>
    </row>
    <row r="3" spans="1:13" ht="16.5" x14ac:dyDescent="0.25">
      <c r="A3" s="46"/>
      <c r="B3" s="46"/>
      <c r="C3" s="46"/>
      <c r="D3" s="12" t="s">
        <v>160</v>
      </c>
      <c r="E3" s="12" t="s">
        <v>159</v>
      </c>
      <c r="F3" s="12" t="s">
        <v>158</v>
      </c>
      <c r="G3" s="46"/>
      <c r="H3" s="45" t="s">
        <v>157</v>
      </c>
      <c r="I3" s="45" t="s">
        <v>156</v>
      </c>
      <c r="J3" s="45" t="s">
        <v>155</v>
      </c>
      <c r="K3" s="13" t="s">
        <v>154</v>
      </c>
      <c r="L3" s="13" t="s">
        <v>153</v>
      </c>
      <c r="M3" s="44" t="s">
        <v>152</v>
      </c>
    </row>
    <row r="4" spans="1:13" x14ac:dyDescent="0.25">
      <c r="A4" s="24" t="s">
        <v>151</v>
      </c>
      <c r="B4" s="24"/>
      <c r="C4" s="24"/>
      <c r="D4" s="24"/>
      <c r="E4" s="24"/>
      <c r="F4" s="24"/>
      <c r="G4" s="24"/>
      <c r="H4" s="24"/>
      <c r="I4" s="24"/>
      <c r="J4" s="24"/>
      <c r="K4" s="43"/>
      <c r="L4" s="43"/>
      <c r="M4" s="24"/>
    </row>
    <row r="5" spans="1:13" x14ac:dyDescent="0.25">
      <c r="A5" s="24" t="s">
        <v>46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18" t="s">
        <v>150</v>
      </c>
      <c r="B6" s="15" t="s">
        <v>149</v>
      </c>
      <c r="C6" s="14">
        <v>100</v>
      </c>
      <c r="D6" s="13">
        <v>1.5</v>
      </c>
      <c r="E6" s="13">
        <v>4.5</v>
      </c>
      <c r="F6" s="13">
        <v>16.5</v>
      </c>
      <c r="G6" s="13">
        <v>108</v>
      </c>
      <c r="H6" s="13">
        <v>26.98</v>
      </c>
      <c r="I6" s="13">
        <v>15.82</v>
      </c>
      <c r="J6" s="13">
        <v>1.01</v>
      </c>
      <c r="K6" s="13">
        <v>0.03</v>
      </c>
      <c r="L6" s="13">
        <v>0.03</v>
      </c>
      <c r="M6" s="13">
        <v>3.31</v>
      </c>
    </row>
    <row r="7" spans="1:13" x14ac:dyDescent="0.25">
      <c r="A7" s="20" t="s">
        <v>77</v>
      </c>
      <c r="B7" s="19" t="s">
        <v>76</v>
      </c>
      <c r="C7" s="13" t="s">
        <v>41</v>
      </c>
      <c r="D7" s="13">
        <v>7.78</v>
      </c>
      <c r="E7" s="13">
        <v>10</v>
      </c>
      <c r="F7" s="13">
        <v>43.56</v>
      </c>
      <c r="G7" s="13">
        <v>295.56</v>
      </c>
      <c r="H7" s="13">
        <v>195.12</v>
      </c>
      <c r="I7" s="13">
        <v>42.9</v>
      </c>
      <c r="J7" s="13">
        <v>0.61</v>
      </c>
      <c r="K7" s="13">
        <v>0.09</v>
      </c>
      <c r="L7" s="13">
        <v>0.24</v>
      </c>
      <c r="M7" s="13">
        <v>0.86</v>
      </c>
    </row>
    <row r="8" spans="1:13" x14ac:dyDescent="0.25">
      <c r="A8" s="20" t="s">
        <v>23</v>
      </c>
      <c r="B8" s="19" t="s">
        <v>22</v>
      </c>
      <c r="C8" s="14">
        <v>200</v>
      </c>
      <c r="D8" s="13">
        <v>0.1</v>
      </c>
      <c r="E8" s="13">
        <v>0.03</v>
      </c>
      <c r="F8" s="13">
        <v>9.9</v>
      </c>
      <c r="G8" s="13">
        <v>35</v>
      </c>
      <c r="H8" s="13">
        <v>0.26</v>
      </c>
      <c r="I8" s="13">
        <v>0</v>
      </c>
      <c r="J8" s="13">
        <v>0.03</v>
      </c>
      <c r="K8" s="13">
        <v>0</v>
      </c>
      <c r="L8" s="13">
        <v>0</v>
      </c>
      <c r="M8" s="13">
        <v>0</v>
      </c>
    </row>
    <row r="9" spans="1:13" x14ac:dyDescent="0.25">
      <c r="A9" s="18"/>
      <c r="B9" s="15" t="s">
        <v>59</v>
      </c>
      <c r="C9" s="42">
        <v>10</v>
      </c>
      <c r="D9" s="33">
        <v>0.13</v>
      </c>
      <c r="E9" s="33">
        <v>7.25</v>
      </c>
      <c r="F9" s="33">
        <v>0.09</v>
      </c>
      <c r="G9" s="33">
        <v>66.099999999999994</v>
      </c>
      <c r="H9" s="33">
        <v>2.4</v>
      </c>
      <c r="I9" s="33">
        <v>0.3</v>
      </c>
      <c r="J9" s="33">
        <v>0.02</v>
      </c>
      <c r="K9" s="33">
        <v>0</v>
      </c>
      <c r="L9" s="33">
        <v>0</v>
      </c>
      <c r="M9" s="33">
        <v>0</v>
      </c>
    </row>
    <row r="10" spans="1:13" x14ac:dyDescent="0.25">
      <c r="A10" s="18"/>
      <c r="B10" s="15" t="s">
        <v>20</v>
      </c>
      <c r="C10" s="14">
        <v>70</v>
      </c>
      <c r="D10" s="13">
        <v>5.32</v>
      </c>
      <c r="E10" s="13">
        <v>0.63</v>
      </c>
      <c r="F10" s="13">
        <v>34.79</v>
      </c>
      <c r="G10" s="13">
        <v>158.19999999999999</v>
      </c>
      <c r="H10" s="13">
        <v>18.2</v>
      </c>
      <c r="I10" s="13">
        <v>24.5</v>
      </c>
      <c r="J10" s="13">
        <v>1.1200000000000001</v>
      </c>
      <c r="K10" s="13">
        <v>0.11</v>
      </c>
      <c r="L10" s="13">
        <v>0.06</v>
      </c>
      <c r="M10" s="13">
        <v>0</v>
      </c>
    </row>
    <row r="11" spans="1:13" x14ac:dyDescent="0.25">
      <c r="A11" s="2" t="s">
        <v>19</v>
      </c>
      <c r="B11" s="2"/>
      <c r="C11" s="12"/>
      <c r="D11" s="11">
        <f>D6+D7+D8+D9+D10</f>
        <v>14.830000000000002</v>
      </c>
      <c r="E11" s="11">
        <f>E6+E7+E8+E9+E10</f>
        <v>22.41</v>
      </c>
      <c r="F11" s="11">
        <f>F6+F7+F8+F9+F10</f>
        <v>104.84</v>
      </c>
      <c r="G11" s="11">
        <f>G6+G7+G8+G9+G10</f>
        <v>662.8599999999999</v>
      </c>
      <c r="H11" s="11">
        <f>H6+H7+H8+H9+H10</f>
        <v>242.95999999999998</v>
      </c>
      <c r="I11" s="11">
        <f>I6+I7+I8+I9+I10</f>
        <v>83.52</v>
      </c>
      <c r="J11" s="11">
        <f>J6+J7+J8+J9+J10</f>
        <v>2.79</v>
      </c>
      <c r="K11" s="11">
        <f>K6+K7+K8+K9+K10</f>
        <v>0.22999999999999998</v>
      </c>
      <c r="L11" s="11">
        <f>L6+L7+L8+L9+L10</f>
        <v>0.33</v>
      </c>
      <c r="M11" s="11">
        <f>M6+M7+M8+M9+M10</f>
        <v>4.17</v>
      </c>
    </row>
    <row r="12" spans="1:13" x14ac:dyDescent="0.25">
      <c r="A12" s="23" t="s">
        <v>37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13" x14ac:dyDescent="0.25">
      <c r="A13" s="18" t="s">
        <v>132</v>
      </c>
      <c r="B13" s="15" t="s">
        <v>131</v>
      </c>
      <c r="C13" s="14">
        <v>100</v>
      </c>
      <c r="D13" s="13">
        <v>2.2999999999999998</v>
      </c>
      <c r="E13" s="13">
        <v>6.4</v>
      </c>
      <c r="F13" s="13">
        <v>8.1999999999999993</v>
      </c>
      <c r="G13" s="13">
        <v>99</v>
      </c>
      <c r="H13" s="13">
        <v>57.1</v>
      </c>
      <c r="I13" s="13">
        <v>20.62</v>
      </c>
      <c r="J13" s="13">
        <v>0.9</v>
      </c>
      <c r="K13" s="13">
        <v>0.03</v>
      </c>
      <c r="L13" s="13">
        <v>0.04</v>
      </c>
      <c r="M13" s="13">
        <v>21.4</v>
      </c>
    </row>
    <row r="14" spans="1:13" x14ac:dyDescent="0.25">
      <c r="A14" s="18" t="s">
        <v>148</v>
      </c>
      <c r="B14" s="15" t="s">
        <v>147</v>
      </c>
      <c r="C14" s="14" t="s">
        <v>128</v>
      </c>
      <c r="D14" s="13">
        <v>2.6</v>
      </c>
      <c r="E14" s="13">
        <v>6.4</v>
      </c>
      <c r="F14" s="13">
        <v>18.5</v>
      </c>
      <c r="G14" s="13">
        <v>144</v>
      </c>
      <c r="H14" s="13">
        <v>18.7</v>
      </c>
      <c r="I14" s="13">
        <v>27</v>
      </c>
      <c r="J14" s="13">
        <v>1.02</v>
      </c>
      <c r="K14" s="13">
        <v>0.09</v>
      </c>
      <c r="L14" s="13">
        <v>7.0000000000000007E-2</v>
      </c>
      <c r="M14" s="13">
        <v>8.0399999999999991</v>
      </c>
    </row>
    <row r="15" spans="1:13" x14ac:dyDescent="0.25">
      <c r="A15" s="20" t="s">
        <v>146</v>
      </c>
      <c r="B15" s="19" t="s">
        <v>145</v>
      </c>
      <c r="C15" s="13">
        <v>180</v>
      </c>
      <c r="D15" s="13">
        <v>4</v>
      </c>
      <c r="E15" s="13">
        <v>11</v>
      </c>
      <c r="F15" s="13">
        <v>27.2</v>
      </c>
      <c r="G15" s="13">
        <v>227</v>
      </c>
      <c r="H15" s="13">
        <v>29.09</v>
      </c>
      <c r="I15" s="13">
        <v>44.41</v>
      </c>
      <c r="J15" s="13">
        <v>1.73</v>
      </c>
      <c r="K15" s="13">
        <v>0.16</v>
      </c>
      <c r="L15" s="13">
        <v>0.11</v>
      </c>
      <c r="M15" s="13">
        <v>14.87</v>
      </c>
    </row>
    <row r="16" spans="1:13" x14ac:dyDescent="0.25">
      <c r="A16" s="20" t="s">
        <v>144</v>
      </c>
      <c r="B16" s="19" t="s">
        <v>143</v>
      </c>
      <c r="C16" s="14" t="s">
        <v>142</v>
      </c>
      <c r="D16" s="13">
        <v>16.13</v>
      </c>
      <c r="E16" s="13">
        <v>17.75</v>
      </c>
      <c r="F16" s="13">
        <v>12.88</v>
      </c>
      <c r="G16" s="13">
        <v>277.5</v>
      </c>
      <c r="H16" s="13">
        <v>49.71</v>
      </c>
      <c r="I16" s="13">
        <v>31.86</v>
      </c>
      <c r="J16" s="13">
        <v>1.41</v>
      </c>
      <c r="K16" s="13">
        <v>0.19</v>
      </c>
      <c r="L16" s="13">
        <v>0.15</v>
      </c>
      <c r="M16" s="13">
        <v>2.9</v>
      </c>
    </row>
    <row r="17" spans="1:13" x14ac:dyDescent="0.25">
      <c r="A17" s="20" t="s">
        <v>49</v>
      </c>
      <c r="B17" s="19" t="s">
        <v>48</v>
      </c>
      <c r="C17" s="14">
        <v>200</v>
      </c>
      <c r="D17" s="13">
        <v>0.2</v>
      </c>
      <c r="E17" s="13">
        <v>0.04</v>
      </c>
      <c r="F17" s="13">
        <v>10.199999999999999</v>
      </c>
      <c r="G17" s="13">
        <v>41</v>
      </c>
      <c r="H17" s="13">
        <v>3.1</v>
      </c>
      <c r="I17" s="13">
        <v>0.84</v>
      </c>
      <c r="J17" s="13">
        <v>7.0000000000000007E-2</v>
      </c>
      <c r="K17" s="13">
        <v>0</v>
      </c>
      <c r="L17" s="13">
        <v>0</v>
      </c>
      <c r="M17" s="13">
        <v>2.8</v>
      </c>
    </row>
    <row r="18" spans="1:13" x14ac:dyDescent="0.25">
      <c r="A18" s="18"/>
      <c r="B18" s="15" t="s">
        <v>21</v>
      </c>
      <c r="C18" s="14">
        <v>50</v>
      </c>
      <c r="D18" s="13">
        <v>3.4</v>
      </c>
      <c r="E18" s="13">
        <v>0.6</v>
      </c>
      <c r="F18" s="13">
        <v>23.2</v>
      </c>
      <c r="G18" s="13">
        <v>107.5</v>
      </c>
      <c r="H18" s="13">
        <v>15</v>
      </c>
      <c r="I18" s="13">
        <v>23</v>
      </c>
      <c r="J18" s="13">
        <v>1.1499999999999999</v>
      </c>
      <c r="K18" s="13">
        <v>0.08</v>
      </c>
      <c r="L18" s="13">
        <v>0.05</v>
      </c>
      <c r="M18" s="13">
        <v>0</v>
      </c>
    </row>
    <row r="19" spans="1:13" x14ac:dyDescent="0.25">
      <c r="A19" s="16"/>
      <c r="B19" s="15" t="s">
        <v>20</v>
      </c>
      <c r="C19" s="14">
        <v>70</v>
      </c>
      <c r="D19" s="13">
        <v>5.32</v>
      </c>
      <c r="E19" s="13">
        <v>0.63</v>
      </c>
      <c r="F19" s="13">
        <v>34.79</v>
      </c>
      <c r="G19" s="13">
        <v>158.19999999999999</v>
      </c>
      <c r="H19" s="13">
        <v>18.2</v>
      </c>
      <c r="I19" s="13">
        <v>24.5</v>
      </c>
      <c r="J19" s="13">
        <v>1.1200000000000001</v>
      </c>
      <c r="K19" s="13">
        <v>0.11</v>
      </c>
      <c r="L19" s="13">
        <v>0.06</v>
      </c>
      <c r="M19" s="13">
        <v>0</v>
      </c>
    </row>
    <row r="20" spans="1:13" x14ac:dyDescent="0.25">
      <c r="A20" s="2" t="s">
        <v>19</v>
      </c>
      <c r="B20" s="2"/>
      <c r="C20" s="12"/>
      <c r="D20" s="11">
        <f>D13+D14+D15+D16+D17+D18+D19</f>
        <v>33.950000000000003</v>
      </c>
      <c r="E20" s="11">
        <f>E13+E14+E15+E16+E17+E18+E19</f>
        <v>42.82</v>
      </c>
      <c r="F20" s="11">
        <f>F13+F14+F15+F16+F17+F18+F19</f>
        <v>134.97</v>
      </c>
      <c r="G20" s="11">
        <f>G13+G14+G15+G16+G17+G18+G19</f>
        <v>1054.2</v>
      </c>
      <c r="H20" s="11">
        <f>H13+H14+H15+H16+H17+H18+H19</f>
        <v>190.89999999999998</v>
      </c>
      <c r="I20" s="11">
        <f>I13+I14+I15+I16+I17+I18+I19</f>
        <v>172.23000000000002</v>
      </c>
      <c r="J20" s="11">
        <f>J13+J14+J15+J16+J17+J18+J19</f>
        <v>7.3999999999999995</v>
      </c>
      <c r="K20" s="11">
        <f>K13+K14+K15+K16+K17+K18+K19</f>
        <v>0.66</v>
      </c>
      <c r="L20" s="11">
        <f>L13+L14+L15+L16+L17+L18+L19</f>
        <v>0.48</v>
      </c>
      <c r="M20" s="11">
        <f>M13+M14+M15+M16+M17+M18+M19</f>
        <v>50.009999999999991</v>
      </c>
    </row>
    <row r="21" spans="1:13" x14ac:dyDescent="0.25">
      <c r="A21" s="9" t="s">
        <v>18</v>
      </c>
      <c r="B21" s="9"/>
      <c r="C21" s="9"/>
      <c r="D21" s="10">
        <f>D11+D20</f>
        <v>48.78</v>
      </c>
      <c r="E21" s="10">
        <f>E11+E20</f>
        <v>65.23</v>
      </c>
      <c r="F21" s="10">
        <f>F11+F20</f>
        <v>239.81</v>
      </c>
      <c r="G21" s="10">
        <f>G11+G20</f>
        <v>1717.06</v>
      </c>
      <c r="H21" s="10">
        <f>H11+H20</f>
        <v>433.85999999999996</v>
      </c>
      <c r="I21" s="10">
        <f>I11+I20</f>
        <v>255.75</v>
      </c>
      <c r="J21" s="10">
        <f>J11+J20</f>
        <v>10.19</v>
      </c>
      <c r="K21" s="10">
        <f>K11+K20</f>
        <v>0.89</v>
      </c>
      <c r="L21" s="10">
        <f>L11+L20</f>
        <v>0.81</v>
      </c>
      <c r="M21" s="10">
        <f>M11+M20</f>
        <v>54.179999999999993</v>
      </c>
    </row>
    <row r="22" spans="1:13" x14ac:dyDescent="0.25">
      <c r="A22" s="9" t="s">
        <v>17</v>
      </c>
      <c r="B22" s="9"/>
      <c r="C22" s="9"/>
      <c r="D22" s="5">
        <f>D21*100/D216</f>
        <v>90.333333333333329</v>
      </c>
      <c r="E22" s="5">
        <f>E21*100/E216</f>
        <v>118.17028985507245</v>
      </c>
      <c r="F22" s="5">
        <f>F21*100/F216</f>
        <v>104.35596170583115</v>
      </c>
      <c r="G22" s="5">
        <f>G21*100/G216</f>
        <v>105.21200980392157</v>
      </c>
      <c r="H22" s="5">
        <f>H21*100/H216</f>
        <v>60.258333333333326</v>
      </c>
      <c r="I22" s="5">
        <f>I21*100/I216</f>
        <v>142.08333333333334</v>
      </c>
      <c r="J22" s="5">
        <f>J21*100/J216</f>
        <v>94.351851851851862</v>
      </c>
      <c r="K22" s="5">
        <f>K21*100/K216</f>
        <v>105.95238095238096</v>
      </c>
      <c r="L22" s="5">
        <f>L21*100/L216</f>
        <v>84.375</v>
      </c>
      <c r="M22" s="5">
        <f>M21*100/M216</f>
        <v>128.99999999999997</v>
      </c>
    </row>
    <row r="23" spans="1:13" x14ac:dyDescent="0.25">
      <c r="A23" s="41" t="s">
        <v>141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39"/>
    </row>
    <row r="24" spans="1:13" x14ac:dyDescent="0.25">
      <c r="A24" s="24" t="s">
        <v>46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s="35" customFormat="1" ht="12.75" x14ac:dyDescent="0.2">
      <c r="A25" s="18" t="s">
        <v>124</v>
      </c>
      <c r="B25" s="15" t="s">
        <v>123</v>
      </c>
      <c r="C25" s="14">
        <v>100</v>
      </c>
      <c r="D25" s="13">
        <v>0.7</v>
      </c>
      <c r="E25" s="13">
        <v>7.4</v>
      </c>
      <c r="F25" s="13">
        <v>2.9</v>
      </c>
      <c r="G25" s="13">
        <v>81</v>
      </c>
      <c r="H25" s="13">
        <v>16.03</v>
      </c>
      <c r="I25" s="13">
        <v>9.94</v>
      </c>
      <c r="J25" s="13">
        <v>0.43</v>
      </c>
      <c r="K25" s="13">
        <v>0.02</v>
      </c>
      <c r="L25" s="13">
        <v>0.02</v>
      </c>
      <c r="M25" s="13">
        <v>13.88</v>
      </c>
    </row>
    <row r="26" spans="1:13" x14ac:dyDescent="0.25">
      <c r="A26" s="20" t="s">
        <v>140</v>
      </c>
      <c r="B26" s="19" t="s">
        <v>139</v>
      </c>
      <c r="C26" s="38" t="s">
        <v>41</v>
      </c>
      <c r="D26" s="38">
        <v>6.33</v>
      </c>
      <c r="E26" s="38">
        <v>8.89</v>
      </c>
      <c r="F26" s="38">
        <v>34</v>
      </c>
      <c r="G26" s="38">
        <v>241.11</v>
      </c>
      <c r="H26" s="38">
        <v>126.5</v>
      </c>
      <c r="I26" s="38">
        <v>36.99</v>
      </c>
      <c r="J26" s="38">
        <v>0.81</v>
      </c>
      <c r="K26" s="38">
        <v>0.12</v>
      </c>
      <c r="L26" s="38">
        <v>0.16</v>
      </c>
      <c r="M26" s="38">
        <v>0.53</v>
      </c>
    </row>
    <row r="27" spans="1:13" x14ac:dyDescent="0.25">
      <c r="A27" s="20" t="s">
        <v>49</v>
      </c>
      <c r="B27" s="19" t="s">
        <v>48</v>
      </c>
      <c r="C27" s="14">
        <v>200</v>
      </c>
      <c r="D27" s="13">
        <v>0.2</v>
      </c>
      <c r="E27" s="13">
        <v>0.04</v>
      </c>
      <c r="F27" s="13">
        <v>10.199999999999999</v>
      </c>
      <c r="G27" s="13">
        <v>41</v>
      </c>
      <c r="H27" s="13">
        <v>3.1</v>
      </c>
      <c r="I27" s="13">
        <v>0.84</v>
      </c>
      <c r="J27" s="13">
        <v>7.0000000000000007E-2</v>
      </c>
      <c r="K27" s="13">
        <v>0</v>
      </c>
      <c r="L27" s="13">
        <v>0</v>
      </c>
      <c r="M27" s="13">
        <v>2.8</v>
      </c>
    </row>
    <row r="28" spans="1:13" x14ac:dyDescent="0.25">
      <c r="A28" s="18"/>
      <c r="B28" s="15" t="s">
        <v>20</v>
      </c>
      <c r="C28" s="14">
        <v>80</v>
      </c>
      <c r="D28" s="13">
        <v>6.08</v>
      </c>
      <c r="E28" s="13">
        <v>0.72</v>
      </c>
      <c r="F28" s="13">
        <v>39.76</v>
      </c>
      <c r="G28" s="13">
        <v>180.8</v>
      </c>
      <c r="H28" s="13">
        <v>20.8</v>
      </c>
      <c r="I28" s="13">
        <v>28</v>
      </c>
      <c r="J28" s="13">
        <v>1.28</v>
      </c>
      <c r="K28" s="13">
        <v>0.13</v>
      </c>
      <c r="L28" s="13">
        <v>0.06</v>
      </c>
      <c r="M28" s="13">
        <v>0</v>
      </c>
    </row>
    <row r="29" spans="1:13" x14ac:dyDescent="0.25">
      <c r="A29" s="20"/>
      <c r="B29" s="15" t="s">
        <v>38</v>
      </c>
      <c r="C29" s="14">
        <v>30</v>
      </c>
      <c r="D29" s="13">
        <v>7.02</v>
      </c>
      <c r="E29" s="13">
        <v>9</v>
      </c>
      <c r="F29" s="13">
        <v>0</v>
      </c>
      <c r="G29" s="13">
        <v>111.3</v>
      </c>
      <c r="H29" s="13">
        <v>300</v>
      </c>
      <c r="I29" s="13">
        <v>14.1</v>
      </c>
      <c r="J29" s="13">
        <v>0.18</v>
      </c>
      <c r="K29" s="13">
        <v>0.01</v>
      </c>
      <c r="L29" s="13">
        <v>0.09</v>
      </c>
      <c r="M29" s="13">
        <v>0.48</v>
      </c>
    </row>
    <row r="30" spans="1:13" x14ac:dyDescent="0.25">
      <c r="A30" s="2" t="s">
        <v>19</v>
      </c>
      <c r="B30" s="2"/>
      <c r="C30" s="12"/>
      <c r="D30" s="11">
        <f>D25+D26+D27+D28+D29</f>
        <v>20.329999999999998</v>
      </c>
      <c r="E30" s="11">
        <f>E25+E26+E27+E28+E29</f>
        <v>26.049999999999997</v>
      </c>
      <c r="F30" s="11">
        <f>F25+F26+F27+F28+F29</f>
        <v>86.859999999999985</v>
      </c>
      <c r="G30" s="11">
        <f>G25+G26+G27+G28+G29</f>
        <v>655.21</v>
      </c>
      <c r="H30" s="11">
        <f>H25+H26+H27+H28+H29</f>
        <v>466.43</v>
      </c>
      <c r="I30" s="11">
        <f>I25+I26+I27+I28+I29</f>
        <v>89.87</v>
      </c>
      <c r="J30" s="11">
        <f>J25+J26+J27+J28+J29</f>
        <v>2.77</v>
      </c>
      <c r="K30" s="11">
        <f>K25+K26+K27+K28+K29</f>
        <v>0.28000000000000003</v>
      </c>
      <c r="L30" s="11">
        <f>L25+L26+L27+L28+L29</f>
        <v>0.32999999999999996</v>
      </c>
      <c r="M30" s="11">
        <f>M25+M26+M27+M28+M29</f>
        <v>17.690000000000001</v>
      </c>
    </row>
    <row r="31" spans="1:13" x14ac:dyDescent="0.25">
      <c r="A31" s="23" t="s">
        <v>37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x14ac:dyDescent="0.25">
      <c r="A32" s="18" t="s">
        <v>63</v>
      </c>
      <c r="B32" s="15" t="s">
        <v>62</v>
      </c>
      <c r="C32" s="14">
        <v>100</v>
      </c>
      <c r="D32" s="13">
        <v>0.9</v>
      </c>
      <c r="E32" s="13">
        <v>5.0999999999999996</v>
      </c>
      <c r="F32" s="13">
        <v>8.3000000000000007</v>
      </c>
      <c r="G32" s="13">
        <v>82</v>
      </c>
      <c r="H32" s="13">
        <v>20.83</v>
      </c>
      <c r="I32" s="13">
        <v>12.1</v>
      </c>
      <c r="J32" s="13">
        <v>1.2</v>
      </c>
      <c r="K32" s="13">
        <v>0.03</v>
      </c>
      <c r="L32" s="13">
        <v>0.03</v>
      </c>
      <c r="M32" s="13">
        <v>8</v>
      </c>
    </row>
    <row r="33" spans="1:13" x14ac:dyDescent="0.25">
      <c r="A33" s="18" t="s">
        <v>138</v>
      </c>
      <c r="B33" s="15" t="s">
        <v>137</v>
      </c>
      <c r="C33" s="14" t="s">
        <v>54</v>
      </c>
      <c r="D33" s="13">
        <v>2.15</v>
      </c>
      <c r="E33" s="13">
        <v>5.65</v>
      </c>
      <c r="F33" s="13">
        <v>12.5</v>
      </c>
      <c r="G33" s="13">
        <v>110</v>
      </c>
      <c r="H33" s="13">
        <v>19.98</v>
      </c>
      <c r="I33" s="13">
        <v>13.72</v>
      </c>
      <c r="J33" s="13">
        <v>0.49</v>
      </c>
      <c r="K33" s="13">
        <v>0.04</v>
      </c>
      <c r="L33" s="13">
        <v>0.03</v>
      </c>
      <c r="M33" s="13">
        <v>8</v>
      </c>
    </row>
    <row r="34" spans="1:13" x14ac:dyDescent="0.25">
      <c r="A34" s="20" t="s">
        <v>87</v>
      </c>
      <c r="B34" s="19" t="s">
        <v>86</v>
      </c>
      <c r="C34" s="13">
        <v>200</v>
      </c>
      <c r="D34" s="13">
        <v>4.1100000000000003</v>
      </c>
      <c r="E34" s="13">
        <v>7</v>
      </c>
      <c r="F34" s="13">
        <v>26</v>
      </c>
      <c r="G34" s="13">
        <v>186.67</v>
      </c>
      <c r="H34" s="13">
        <v>48.54</v>
      </c>
      <c r="I34" s="13">
        <v>39.18</v>
      </c>
      <c r="J34" s="13">
        <v>1.42</v>
      </c>
      <c r="K34" s="13">
        <v>0.16</v>
      </c>
      <c r="L34" s="13">
        <v>0.13</v>
      </c>
      <c r="M34" s="13">
        <v>6.91</v>
      </c>
    </row>
    <row r="35" spans="1:13" x14ac:dyDescent="0.25">
      <c r="A35" s="20" t="s">
        <v>136</v>
      </c>
      <c r="B35" s="19" t="s">
        <v>135</v>
      </c>
      <c r="C35" s="13" t="s">
        <v>134</v>
      </c>
      <c r="D35" s="33">
        <v>12.5</v>
      </c>
      <c r="E35" s="33">
        <v>17.7</v>
      </c>
      <c r="F35" s="33">
        <v>12.7</v>
      </c>
      <c r="G35" s="33">
        <v>262</v>
      </c>
      <c r="H35" s="33">
        <v>18.23</v>
      </c>
      <c r="I35" s="33">
        <v>18.78</v>
      </c>
      <c r="J35" s="33">
        <v>1.49</v>
      </c>
      <c r="K35" s="33">
        <v>7.0000000000000007E-2</v>
      </c>
      <c r="L35" s="33">
        <v>0.08</v>
      </c>
      <c r="M35" s="33">
        <v>0.33</v>
      </c>
    </row>
    <row r="36" spans="1:13" x14ac:dyDescent="0.25">
      <c r="A36" s="20" t="s">
        <v>66</v>
      </c>
      <c r="B36" s="19" t="s">
        <v>65</v>
      </c>
      <c r="C36" s="14">
        <v>200</v>
      </c>
      <c r="D36" s="13">
        <v>0.2</v>
      </c>
      <c r="E36" s="13">
        <v>0.1</v>
      </c>
      <c r="F36" s="13">
        <v>17.2</v>
      </c>
      <c r="G36" s="13">
        <v>68</v>
      </c>
      <c r="H36" s="13">
        <v>6.03</v>
      </c>
      <c r="I36" s="13">
        <v>3.13</v>
      </c>
      <c r="J36" s="13">
        <v>0.8</v>
      </c>
      <c r="K36" s="13">
        <v>0.01</v>
      </c>
      <c r="L36" s="13">
        <v>0.01</v>
      </c>
      <c r="M36" s="13">
        <v>1.36</v>
      </c>
    </row>
    <row r="37" spans="1:13" x14ac:dyDescent="0.25">
      <c r="A37" s="18"/>
      <c r="B37" s="34" t="s">
        <v>21</v>
      </c>
      <c r="C37" s="14">
        <v>60</v>
      </c>
      <c r="D37" s="13">
        <v>4.08</v>
      </c>
      <c r="E37" s="13">
        <v>0.72</v>
      </c>
      <c r="F37" s="13">
        <v>27.84</v>
      </c>
      <c r="G37" s="13">
        <v>129</v>
      </c>
      <c r="H37" s="13">
        <v>18</v>
      </c>
      <c r="I37" s="13">
        <v>27.6</v>
      </c>
      <c r="J37" s="13">
        <v>1.38</v>
      </c>
      <c r="K37" s="13">
        <v>0.1</v>
      </c>
      <c r="L37" s="13">
        <v>0.05</v>
      </c>
      <c r="M37" s="13">
        <v>0</v>
      </c>
    </row>
    <row r="38" spans="1:13" x14ac:dyDescent="0.25">
      <c r="A38" s="16"/>
      <c r="B38" s="15" t="s">
        <v>20</v>
      </c>
      <c r="C38" s="14">
        <v>70</v>
      </c>
      <c r="D38" s="13">
        <v>5.32</v>
      </c>
      <c r="E38" s="13">
        <v>0.63</v>
      </c>
      <c r="F38" s="13">
        <v>34.79</v>
      </c>
      <c r="G38" s="13">
        <v>158.19999999999999</v>
      </c>
      <c r="H38" s="13">
        <v>18.2</v>
      </c>
      <c r="I38" s="13">
        <v>24.5</v>
      </c>
      <c r="J38" s="13">
        <v>1.1200000000000001</v>
      </c>
      <c r="K38" s="13">
        <v>0.11</v>
      </c>
      <c r="L38" s="13">
        <v>0.06</v>
      </c>
      <c r="M38" s="13">
        <v>0</v>
      </c>
    </row>
    <row r="39" spans="1:13" x14ac:dyDescent="0.25">
      <c r="A39" s="2" t="s">
        <v>19</v>
      </c>
      <c r="B39" s="2"/>
      <c r="C39" s="12"/>
      <c r="D39" s="11">
        <f>D32+D33+D34+D35+D36+D37+D38</f>
        <v>29.259999999999998</v>
      </c>
      <c r="E39" s="11">
        <f>E32+E33+E34+E35+E36+E37+E38</f>
        <v>36.900000000000006</v>
      </c>
      <c r="F39" s="11">
        <f>F32+F33+F34+F35+F36+F37+F38</f>
        <v>139.33000000000001</v>
      </c>
      <c r="G39" s="11">
        <f>G32+G33+G34+G35+G36+G37+G38</f>
        <v>995.86999999999989</v>
      </c>
      <c r="H39" s="11">
        <f>H32+H33+H34+H35+H36+H37+H38</f>
        <v>149.81</v>
      </c>
      <c r="I39" s="11">
        <f>I32+I33+I34+I35+I36+I37+I38</f>
        <v>139.01</v>
      </c>
      <c r="J39" s="11">
        <f>J32+J33+J34+J35+J36+J37+J38</f>
        <v>7.8999999999999995</v>
      </c>
      <c r="K39" s="11">
        <f>K32+K33+K34+K35+K36+K37+K38</f>
        <v>0.52</v>
      </c>
      <c r="L39" s="11">
        <f>L32+L33+L34+L35+L36+L37+L38</f>
        <v>0.39</v>
      </c>
      <c r="M39" s="11">
        <f>M32+M33+M34+M35+M36+M37+M38</f>
        <v>24.599999999999998</v>
      </c>
    </row>
    <row r="40" spans="1:13" x14ac:dyDescent="0.25">
      <c r="A40" s="9" t="s">
        <v>18</v>
      </c>
      <c r="B40" s="9"/>
      <c r="C40" s="9"/>
      <c r="D40" s="10">
        <f>D30+D39</f>
        <v>49.589999999999996</v>
      </c>
      <c r="E40" s="10">
        <f>E30+E39</f>
        <v>62.95</v>
      </c>
      <c r="F40" s="10">
        <f>F30+F39</f>
        <v>226.19</v>
      </c>
      <c r="G40" s="10">
        <f>G30+G39</f>
        <v>1651.08</v>
      </c>
      <c r="H40" s="10">
        <f>H30+H39</f>
        <v>616.24</v>
      </c>
      <c r="I40" s="10">
        <f>I30+I39</f>
        <v>228.88</v>
      </c>
      <c r="J40" s="10">
        <f>J30+J39</f>
        <v>10.67</v>
      </c>
      <c r="K40" s="10">
        <f>K30+K39</f>
        <v>0.8</v>
      </c>
      <c r="L40" s="10">
        <f>L30+L39</f>
        <v>0.72</v>
      </c>
      <c r="M40" s="10">
        <f>M30+M39</f>
        <v>42.29</v>
      </c>
    </row>
    <row r="41" spans="1:13" x14ac:dyDescent="0.25">
      <c r="A41" s="9" t="s">
        <v>17</v>
      </c>
      <c r="B41" s="9"/>
      <c r="C41" s="9"/>
      <c r="D41" s="5">
        <f>D40*100/D216</f>
        <v>91.833333333333329</v>
      </c>
      <c r="E41" s="5">
        <f>E40*100/E216</f>
        <v>114.03985507246377</v>
      </c>
      <c r="F41" s="5">
        <f>F40*100/F216</f>
        <v>98.429068755439502</v>
      </c>
      <c r="G41" s="5">
        <f>G40*100/G216</f>
        <v>101.16911764705883</v>
      </c>
      <c r="H41" s="5">
        <f>H40*100/H216</f>
        <v>85.588888888888889</v>
      </c>
      <c r="I41" s="5">
        <f>I40*100/I216</f>
        <v>127.15555555555555</v>
      </c>
      <c r="J41" s="5">
        <f>J40*100/J216</f>
        <v>98.796296296296305</v>
      </c>
      <c r="K41" s="5">
        <f>K40*100/K216</f>
        <v>95.238095238095255</v>
      </c>
      <c r="L41" s="5">
        <f>L40*100/L216</f>
        <v>75</v>
      </c>
      <c r="M41" s="5">
        <f>M40*100/M216</f>
        <v>100.69047619047619</v>
      </c>
    </row>
    <row r="42" spans="1:13" x14ac:dyDescent="0.25">
      <c r="A42" s="24" t="s">
        <v>133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1:13" x14ac:dyDescent="0.25">
      <c r="A43" s="24" t="s">
        <v>46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 x14ac:dyDescent="0.25">
      <c r="A44" s="18" t="s">
        <v>132</v>
      </c>
      <c r="B44" s="15" t="s">
        <v>131</v>
      </c>
      <c r="C44" s="14">
        <v>100</v>
      </c>
      <c r="D44" s="13">
        <v>2.2999999999999998</v>
      </c>
      <c r="E44" s="13">
        <v>6.4</v>
      </c>
      <c r="F44" s="13">
        <v>8.1999999999999993</v>
      </c>
      <c r="G44" s="13">
        <v>99</v>
      </c>
      <c r="H44" s="13">
        <v>57.1</v>
      </c>
      <c r="I44" s="13">
        <v>20.62</v>
      </c>
      <c r="J44" s="13">
        <v>0.9</v>
      </c>
      <c r="K44" s="13">
        <v>0.03</v>
      </c>
      <c r="L44" s="13">
        <v>0.04</v>
      </c>
      <c r="M44" s="13">
        <v>21.4</v>
      </c>
    </row>
    <row r="45" spans="1:13" x14ac:dyDescent="0.25">
      <c r="A45" s="20" t="s">
        <v>130</v>
      </c>
      <c r="B45" s="19" t="s">
        <v>129</v>
      </c>
      <c r="C45" s="14" t="s">
        <v>41</v>
      </c>
      <c r="D45" s="17">
        <v>7.33</v>
      </c>
      <c r="E45" s="17">
        <v>8</v>
      </c>
      <c r="F45" s="17">
        <v>52.22</v>
      </c>
      <c r="G45" s="17">
        <v>307.77999999999997</v>
      </c>
      <c r="H45" s="17">
        <v>132.44</v>
      </c>
      <c r="I45" s="17">
        <v>20.8</v>
      </c>
      <c r="J45" s="17">
        <v>0.51</v>
      </c>
      <c r="K45" s="17">
        <v>0.08</v>
      </c>
      <c r="L45" s="17">
        <v>0.16</v>
      </c>
      <c r="M45" s="17">
        <v>0.54</v>
      </c>
    </row>
    <row r="46" spans="1:13" x14ac:dyDescent="0.25">
      <c r="A46" s="20" t="s">
        <v>23</v>
      </c>
      <c r="B46" s="19" t="s">
        <v>22</v>
      </c>
      <c r="C46" s="14">
        <v>180</v>
      </c>
      <c r="D46" s="13">
        <v>0.09</v>
      </c>
      <c r="E46" s="13">
        <v>0.03</v>
      </c>
      <c r="F46" s="13">
        <v>8.91</v>
      </c>
      <c r="G46" s="13">
        <v>31.5</v>
      </c>
      <c r="H46" s="13">
        <v>0.23</v>
      </c>
      <c r="I46" s="13">
        <v>0</v>
      </c>
      <c r="J46" s="13">
        <v>0.03</v>
      </c>
      <c r="K46" s="13">
        <v>0</v>
      </c>
      <c r="L46" s="13">
        <v>0</v>
      </c>
      <c r="M46" s="13">
        <v>0</v>
      </c>
    </row>
    <row r="47" spans="1:13" x14ac:dyDescent="0.25">
      <c r="A47" s="18"/>
      <c r="B47" s="15" t="s">
        <v>20</v>
      </c>
      <c r="C47" s="14">
        <v>50</v>
      </c>
      <c r="D47" s="17">
        <v>3.8</v>
      </c>
      <c r="E47" s="17">
        <v>0.45</v>
      </c>
      <c r="F47" s="17">
        <v>24.85</v>
      </c>
      <c r="G47" s="17">
        <v>113</v>
      </c>
      <c r="H47" s="17">
        <v>13</v>
      </c>
      <c r="I47" s="17">
        <v>17.5</v>
      </c>
      <c r="J47" s="17">
        <v>0.8</v>
      </c>
      <c r="K47" s="17">
        <v>0.08</v>
      </c>
      <c r="L47" s="17">
        <v>0.04</v>
      </c>
      <c r="M47" s="17">
        <v>0</v>
      </c>
    </row>
    <row r="48" spans="1:13" x14ac:dyDescent="0.25">
      <c r="A48" s="37"/>
      <c r="B48" s="36" t="s">
        <v>73</v>
      </c>
      <c r="C48" s="13">
        <v>40</v>
      </c>
      <c r="D48" s="13">
        <v>5.0999999999999996</v>
      </c>
      <c r="E48" s="13">
        <v>4.5999999999999996</v>
      </c>
      <c r="F48" s="13">
        <v>0.3</v>
      </c>
      <c r="G48" s="13">
        <v>63</v>
      </c>
      <c r="H48" s="13">
        <v>22</v>
      </c>
      <c r="I48" s="13">
        <v>4.8</v>
      </c>
      <c r="J48" s="13">
        <v>1</v>
      </c>
      <c r="K48" s="13">
        <v>0.3</v>
      </c>
      <c r="L48" s="13">
        <v>0</v>
      </c>
      <c r="M48" s="13">
        <v>0</v>
      </c>
    </row>
    <row r="49" spans="1:13" x14ac:dyDescent="0.25">
      <c r="A49" s="2" t="s">
        <v>19</v>
      </c>
      <c r="B49" s="2"/>
      <c r="C49" s="12"/>
      <c r="D49" s="11">
        <f>D44+D45+D46+D47+D48</f>
        <v>18.619999999999997</v>
      </c>
      <c r="E49" s="11">
        <f>E44+E45+E46+E47+E48</f>
        <v>19.479999999999997</v>
      </c>
      <c r="F49" s="11">
        <f>F44+F45+F46+F47+F48</f>
        <v>94.48</v>
      </c>
      <c r="G49" s="11">
        <f>G44+G45+G46+G47+G48</f>
        <v>614.28</v>
      </c>
      <c r="H49" s="11">
        <f>H44+H45+H46+H47+H48</f>
        <v>224.76999999999998</v>
      </c>
      <c r="I49" s="11">
        <f>I44+I45+I46+I47+I48</f>
        <v>63.72</v>
      </c>
      <c r="J49" s="11">
        <f>J44+J45+J46+J47+J48</f>
        <v>3.24</v>
      </c>
      <c r="K49" s="11">
        <f>K44+K45+K46+K47+K48</f>
        <v>0.49</v>
      </c>
      <c r="L49" s="11">
        <f>L44+L45+L46+L47+L48</f>
        <v>0.24000000000000002</v>
      </c>
      <c r="M49" s="11">
        <f>M44+M45+M46+M47+M48</f>
        <v>21.939999999999998</v>
      </c>
    </row>
    <row r="50" spans="1:13" x14ac:dyDescent="0.25">
      <c r="A50" s="23" t="s">
        <v>37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x14ac:dyDescent="0.25">
      <c r="A51" s="22" t="s">
        <v>36</v>
      </c>
      <c r="B51" s="21" t="s">
        <v>35</v>
      </c>
      <c r="C51" s="13">
        <v>100</v>
      </c>
      <c r="D51" s="13">
        <v>5</v>
      </c>
      <c r="E51" s="13">
        <v>0.2</v>
      </c>
      <c r="F51" s="13">
        <v>13.3</v>
      </c>
      <c r="G51" s="13">
        <v>72</v>
      </c>
      <c r="H51" s="13">
        <v>26</v>
      </c>
      <c r="I51" s="13">
        <v>38</v>
      </c>
      <c r="J51" s="13">
        <v>0.7</v>
      </c>
      <c r="K51" s="13">
        <v>0.35</v>
      </c>
      <c r="L51" s="13">
        <v>0.2</v>
      </c>
      <c r="M51" s="13">
        <v>25</v>
      </c>
    </row>
    <row r="52" spans="1:13" x14ac:dyDescent="0.25">
      <c r="A52" s="18" t="s">
        <v>56</v>
      </c>
      <c r="B52" s="15" t="s">
        <v>55</v>
      </c>
      <c r="C52" s="14" t="s">
        <v>128</v>
      </c>
      <c r="D52" s="13">
        <v>2.8</v>
      </c>
      <c r="E52" s="13">
        <v>9.9</v>
      </c>
      <c r="F52" s="13">
        <v>16.3</v>
      </c>
      <c r="G52" s="13">
        <v>165</v>
      </c>
      <c r="H52" s="13">
        <v>60.71</v>
      </c>
      <c r="I52" s="13">
        <v>30.21</v>
      </c>
      <c r="J52" s="13">
        <v>1.37</v>
      </c>
      <c r="K52" s="13">
        <v>0.06</v>
      </c>
      <c r="L52" s="13">
        <v>0.09</v>
      </c>
      <c r="M52" s="13">
        <v>9.82</v>
      </c>
    </row>
    <row r="53" spans="1:13" x14ac:dyDescent="0.25">
      <c r="A53" s="20" t="s">
        <v>53</v>
      </c>
      <c r="B53" s="19" t="s">
        <v>52</v>
      </c>
      <c r="C53" s="13" t="s">
        <v>29</v>
      </c>
      <c r="D53" s="13">
        <v>6.6</v>
      </c>
      <c r="E53" s="13">
        <v>5</v>
      </c>
      <c r="F53" s="13">
        <v>40</v>
      </c>
      <c r="G53" s="13">
        <v>235</v>
      </c>
      <c r="H53" s="13">
        <v>11.17</v>
      </c>
      <c r="I53" s="13">
        <v>8.77</v>
      </c>
      <c r="J53" s="13">
        <v>0.89</v>
      </c>
      <c r="K53" s="13">
        <v>7.0000000000000007E-2</v>
      </c>
      <c r="L53" s="13">
        <v>0.02</v>
      </c>
      <c r="M53" s="13">
        <v>0</v>
      </c>
    </row>
    <row r="54" spans="1:13" x14ac:dyDescent="0.25">
      <c r="A54" s="20" t="s">
        <v>127</v>
      </c>
      <c r="B54" s="19" t="s">
        <v>126</v>
      </c>
      <c r="C54" s="14">
        <v>100</v>
      </c>
      <c r="D54" s="13">
        <v>13.88</v>
      </c>
      <c r="E54" s="13">
        <v>16.75</v>
      </c>
      <c r="F54" s="13">
        <v>12.88</v>
      </c>
      <c r="G54" s="13">
        <v>258.75</v>
      </c>
      <c r="H54" s="13">
        <v>19.79</v>
      </c>
      <c r="I54" s="13">
        <v>27.28</v>
      </c>
      <c r="J54" s="13">
        <v>1.69</v>
      </c>
      <c r="K54" s="13">
        <v>0.06</v>
      </c>
      <c r="L54" s="13">
        <v>0.13</v>
      </c>
      <c r="M54" s="13">
        <v>0.08</v>
      </c>
    </row>
    <row r="55" spans="1:13" x14ac:dyDescent="0.25">
      <c r="A55" s="20" t="s">
        <v>49</v>
      </c>
      <c r="B55" s="19" t="s">
        <v>48</v>
      </c>
      <c r="C55" s="14">
        <v>180</v>
      </c>
      <c r="D55" s="13">
        <v>0.18</v>
      </c>
      <c r="E55" s="13">
        <v>0.04</v>
      </c>
      <c r="F55" s="13">
        <v>9.18</v>
      </c>
      <c r="G55" s="13">
        <v>36.9</v>
      </c>
      <c r="H55" s="13">
        <v>2.79</v>
      </c>
      <c r="I55" s="13">
        <v>0.76</v>
      </c>
      <c r="J55" s="13">
        <v>0.06</v>
      </c>
      <c r="K55" s="13">
        <v>0</v>
      </c>
      <c r="L55" s="13">
        <v>0</v>
      </c>
      <c r="M55" s="13">
        <v>2.52</v>
      </c>
    </row>
    <row r="56" spans="1:13" x14ac:dyDescent="0.25">
      <c r="A56" s="18"/>
      <c r="B56" s="15" t="s">
        <v>21</v>
      </c>
      <c r="C56" s="14">
        <v>50</v>
      </c>
      <c r="D56" s="13">
        <v>3.4</v>
      </c>
      <c r="E56" s="13">
        <v>0.6</v>
      </c>
      <c r="F56" s="13">
        <v>23.2</v>
      </c>
      <c r="G56" s="13">
        <v>107.5</v>
      </c>
      <c r="H56" s="13">
        <v>15</v>
      </c>
      <c r="I56" s="13">
        <v>23</v>
      </c>
      <c r="J56" s="13">
        <v>1.1499999999999999</v>
      </c>
      <c r="K56" s="13">
        <v>0.08</v>
      </c>
      <c r="L56" s="13">
        <v>0.05</v>
      </c>
      <c r="M56" s="13">
        <v>0</v>
      </c>
    </row>
    <row r="57" spans="1:13" x14ac:dyDescent="0.25">
      <c r="A57" s="16"/>
      <c r="B57" s="15" t="s">
        <v>20</v>
      </c>
      <c r="C57" s="14">
        <v>60</v>
      </c>
      <c r="D57" s="17">
        <v>4.5599999999999996</v>
      </c>
      <c r="E57" s="17">
        <v>0.54</v>
      </c>
      <c r="F57" s="17">
        <v>29.82</v>
      </c>
      <c r="G57" s="17">
        <v>135.6</v>
      </c>
      <c r="H57" s="17">
        <v>15.6</v>
      </c>
      <c r="I57" s="17">
        <v>21</v>
      </c>
      <c r="J57" s="17">
        <v>0.96</v>
      </c>
      <c r="K57" s="17">
        <v>0.1</v>
      </c>
      <c r="L57" s="17">
        <v>0.05</v>
      </c>
      <c r="M57" s="17">
        <v>0</v>
      </c>
    </row>
    <row r="58" spans="1:13" x14ac:dyDescent="0.25">
      <c r="A58" s="2" t="s">
        <v>19</v>
      </c>
      <c r="B58" s="2"/>
      <c r="C58" s="12"/>
      <c r="D58" s="11">
        <f>D51+D52+D53+D54+D55+D56+D57</f>
        <v>36.42</v>
      </c>
      <c r="E58" s="11">
        <f>E51+E52+E53+E54+E55+E56+E57</f>
        <v>33.03</v>
      </c>
      <c r="F58" s="11">
        <f>F51+F52+F53+F54+F55+F56+F57</f>
        <v>144.68</v>
      </c>
      <c r="G58" s="11">
        <f>G51+G52+G53+G54+G55+G56+G57</f>
        <v>1010.75</v>
      </c>
      <c r="H58" s="11">
        <f>H51+H52+H53+H54+H55+H56+H57</f>
        <v>151.06000000000003</v>
      </c>
      <c r="I58" s="11">
        <f>I51+I52+I53+I54+I55+I56+I57</f>
        <v>149.02000000000001</v>
      </c>
      <c r="J58" s="11">
        <f>J51+J52+J53+J54+J55+J56+J57</f>
        <v>6.8199999999999994</v>
      </c>
      <c r="K58" s="11">
        <f>K51+K52+K53+K54+K55+K56+K57</f>
        <v>0.72</v>
      </c>
      <c r="L58" s="11">
        <f>L51+L52+L53+L54+L55+L56+L57</f>
        <v>0.54</v>
      </c>
      <c r="M58" s="11">
        <f>M51+M52+M53+M54+M55+M56+M57</f>
        <v>37.42</v>
      </c>
    </row>
    <row r="59" spans="1:13" x14ac:dyDescent="0.25">
      <c r="A59" s="9" t="s">
        <v>18</v>
      </c>
      <c r="B59" s="9"/>
      <c r="C59" s="9"/>
      <c r="D59" s="10">
        <f>D49+D58</f>
        <v>55.04</v>
      </c>
      <c r="E59" s="10">
        <f>E49+E58</f>
        <v>52.51</v>
      </c>
      <c r="F59" s="10">
        <f>F49+F58</f>
        <v>239.16000000000003</v>
      </c>
      <c r="G59" s="10">
        <f>G49+G58</f>
        <v>1625.03</v>
      </c>
      <c r="H59" s="10">
        <f>H49+H58</f>
        <v>375.83000000000004</v>
      </c>
      <c r="I59" s="10">
        <f>I49+I58</f>
        <v>212.74</v>
      </c>
      <c r="J59" s="10">
        <f>J49+J58</f>
        <v>10.059999999999999</v>
      </c>
      <c r="K59" s="10">
        <f>K49+K58</f>
        <v>1.21</v>
      </c>
      <c r="L59" s="10">
        <f>L49+L58</f>
        <v>0.78</v>
      </c>
      <c r="M59" s="10">
        <f>M49+M58</f>
        <v>59.36</v>
      </c>
    </row>
    <row r="60" spans="1:13" x14ac:dyDescent="0.25">
      <c r="A60" s="9" t="s">
        <v>17</v>
      </c>
      <c r="B60" s="9"/>
      <c r="C60" s="9"/>
      <c r="D60" s="5">
        <f>D59*100/D216</f>
        <v>101.92592592592592</v>
      </c>
      <c r="E60" s="5">
        <f>E59*100/E216</f>
        <v>95.126811594202891</v>
      </c>
      <c r="F60" s="5">
        <f>F59*100/F216</f>
        <v>104.07310704960837</v>
      </c>
      <c r="G60" s="5">
        <f>G59*100/G216</f>
        <v>99.572916666666671</v>
      </c>
      <c r="H60" s="5">
        <f>H59*100/H216</f>
        <v>52.19861111111112</v>
      </c>
      <c r="I60" s="5">
        <f>I59*100/I216</f>
        <v>118.18888888888888</v>
      </c>
      <c r="J60" s="5">
        <f>J59*100/J216</f>
        <v>93.148148148148152</v>
      </c>
      <c r="K60" s="5">
        <f>K59*100/K216</f>
        <v>144.04761904761907</v>
      </c>
      <c r="L60" s="5">
        <f>L59*100/L216</f>
        <v>81.25</v>
      </c>
      <c r="M60" s="5">
        <f>M59*100/M216</f>
        <v>141.33333333333334</v>
      </c>
    </row>
    <row r="61" spans="1:13" x14ac:dyDescent="0.25">
      <c r="A61" s="24" t="s">
        <v>125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x14ac:dyDescent="0.25">
      <c r="A62" s="24" t="s">
        <v>46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s="35" customFormat="1" ht="12.75" x14ac:dyDescent="0.2">
      <c r="A63" s="18" t="s">
        <v>124</v>
      </c>
      <c r="B63" s="15" t="s">
        <v>123</v>
      </c>
      <c r="C63" s="14">
        <v>100</v>
      </c>
      <c r="D63" s="13">
        <v>0.7</v>
      </c>
      <c r="E63" s="13">
        <v>7.4</v>
      </c>
      <c r="F63" s="13">
        <v>2.9</v>
      </c>
      <c r="G63" s="13">
        <v>81</v>
      </c>
      <c r="H63" s="13">
        <v>16.03</v>
      </c>
      <c r="I63" s="13">
        <v>9.94</v>
      </c>
      <c r="J63" s="13">
        <v>0.43</v>
      </c>
      <c r="K63" s="13">
        <v>0.02</v>
      </c>
      <c r="L63" s="13">
        <v>0.02</v>
      </c>
      <c r="M63" s="13">
        <v>13.88</v>
      </c>
    </row>
    <row r="64" spans="1:13" x14ac:dyDescent="0.25">
      <c r="A64" s="20" t="s">
        <v>122</v>
      </c>
      <c r="B64" s="19" t="s">
        <v>121</v>
      </c>
      <c r="C64" s="14" t="s">
        <v>41</v>
      </c>
      <c r="D64" s="13">
        <v>7.44</v>
      </c>
      <c r="E64" s="13">
        <v>8</v>
      </c>
      <c r="F64" s="13">
        <v>36.56</v>
      </c>
      <c r="G64" s="13">
        <v>241.11</v>
      </c>
      <c r="H64" s="13">
        <v>134.26</v>
      </c>
      <c r="I64" s="13">
        <v>36.28</v>
      </c>
      <c r="J64" s="13">
        <v>1.82</v>
      </c>
      <c r="K64" s="13">
        <v>0.13</v>
      </c>
      <c r="L64" s="13">
        <v>0.18</v>
      </c>
      <c r="M64" s="13">
        <v>0.4</v>
      </c>
    </row>
    <row r="65" spans="1:13" x14ac:dyDescent="0.25">
      <c r="A65" s="20" t="s">
        <v>40</v>
      </c>
      <c r="B65" s="19" t="s">
        <v>39</v>
      </c>
      <c r="C65" s="14">
        <v>200</v>
      </c>
      <c r="D65" s="13">
        <v>3.3</v>
      </c>
      <c r="E65" s="13">
        <v>2.5</v>
      </c>
      <c r="F65" s="13">
        <v>13.7</v>
      </c>
      <c r="G65" s="13">
        <v>88</v>
      </c>
      <c r="H65" s="13">
        <v>108.57</v>
      </c>
      <c r="I65" s="13">
        <v>51.1</v>
      </c>
      <c r="J65" s="13">
        <v>0.6</v>
      </c>
      <c r="K65" s="13">
        <v>0.03</v>
      </c>
      <c r="L65" s="13">
        <v>0.12</v>
      </c>
      <c r="M65" s="13">
        <v>0.32</v>
      </c>
    </row>
    <row r="66" spans="1:13" x14ac:dyDescent="0.25">
      <c r="A66" s="18"/>
      <c r="B66" s="15" t="s">
        <v>59</v>
      </c>
      <c r="C66" s="14">
        <v>15</v>
      </c>
      <c r="D66" s="13">
        <v>0.2</v>
      </c>
      <c r="E66" s="13">
        <v>10.88</v>
      </c>
      <c r="F66" s="13">
        <v>0.14000000000000001</v>
      </c>
      <c r="G66" s="13">
        <v>99.15</v>
      </c>
      <c r="H66" s="13">
        <v>3.6</v>
      </c>
      <c r="I66" s="13">
        <v>0.45</v>
      </c>
      <c r="J66" s="13">
        <v>0.03</v>
      </c>
      <c r="K66" s="13">
        <v>0</v>
      </c>
      <c r="L66" s="13">
        <v>0</v>
      </c>
      <c r="M66" s="13">
        <v>0</v>
      </c>
    </row>
    <row r="67" spans="1:13" x14ac:dyDescent="0.25">
      <c r="A67" s="18"/>
      <c r="B67" s="15" t="s">
        <v>20</v>
      </c>
      <c r="C67" s="14">
        <v>60</v>
      </c>
      <c r="D67" s="13">
        <v>4.5599999999999996</v>
      </c>
      <c r="E67" s="13">
        <v>0.54</v>
      </c>
      <c r="F67" s="13">
        <v>29.82</v>
      </c>
      <c r="G67" s="13">
        <v>135.6</v>
      </c>
      <c r="H67" s="13">
        <v>15.6</v>
      </c>
      <c r="I67" s="13">
        <v>21</v>
      </c>
      <c r="J67" s="13">
        <v>0.96</v>
      </c>
      <c r="K67" s="13">
        <v>0.1</v>
      </c>
      <c r="L67" s="13">
        <v>0.05</v>
      </c>
      <c r="M67" s="13">
        <v>0</v>
      </c>
    </row>
    <row r="68" spans="1:13" x14ac:dyDescent="0.25">
      <c r="A68" s="2" t="s">
        <v>19</v>
      </c>
      <c r="B68" s="2"/>
      <c r="C68" s="12"/>
      <c r="D68" s="11">
        <f>D63+D64+D65+D66+D67</f>
        <v>16.2</v>
      </c>
      <c r="E68" s="11">
        <f>E63+E64+E65+E66+E67</f>
        <v>29.32</v>
      </c>
      <c r="F68" s="11">
        <f>F63+F64+F65+F66+F67</f>
        <v>83.12</v>
      </c>
      <c r="G68" s="11">
        <f>G63+G64+G65+G66+G67</f>
        <v>644.86</v>
      </c>
      <c r="H68" s="11">
        <f>H63+H64+H65+H66+H67</f>
        <v>278.06000000000006</v>
      </c>
      <c r="I68" s="11">
        <f>I63+I64+I65+I66+I67</f>
        <v>118.77</v>
      </c>
      <c r="J68" s="11">
        <f>J63+J64+J65+J66+J67</f>
        <v>3.84</v>
      </c>
      <c r="K68" s="11">
        <f>K63+K64+K65+K66+K67</f>
        <v>0.28000000000000003</v>
      </c>
      <c r="L68" s="11">
        <f>L63+L64+L65+L66+L67</f>
        <v>0.36999999999999994</v>
      </c>
      <c r="M68" s="11">
        <f>M63+M64+M65+M66+M67</f>
        <v>14.600000000000001</v>
      </c>
    </row>
    <row r="69" spans="1:13" x14ac:dyDescent="0.25">
      <c r="A69" s="23" t="s">
        <v>37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spans="1:13" x14ac:dyDescent="0.25">
      <c r="A70" s="18" t="s">
        <v>120</v>
      </c>
      <c r="B70" s="15" t="s">
        <v>119</v>
      </c>
      <c r="C70" s="14">
        <v>100</v>
      </c>
      <c r="D70" s="13">
        <v>1.5</v>
      </c>
      <c r="E70" s="13">
        <v>4.5999999999999996</v>
      </c>
      <c r="F70" s="13">
        <v>11</v>
      </c>
      <c r="G70" s="13">
        <v>91</v>
      </c>
      <c r="H70" s="13">
        <v>38.1</v>
      </c>
      <c r="I70" s="13">
        <v>19.54</v>
      </c>
      <c r="J70" s="13">
        <v>0.95</v>
      </c>
      <c r="K70" s="13">
        <v>0.03</v>
      </c>
      <c r="L70" s="13">
        <v>0.04</v>
      </c>
      <c r="M70" s="13">
        <v>13.7</v>
      </c>
    </row>
    <row r="71" spans="1:13" x14ac:dyDescent="0.25">
      <c r="A71" s="18" t="s">
        <v>118</v>
      </c>
      <c r="B71" s="15" t="s">
        <v>117</v>
      </c>
      <c r="C71" s="14" t="s">
        <v>54</v>
      </c>
      <c r="D71" s="13">
        <v>1.75</v>
      </c>
      <c r="E71" s="13">
        <v>5.85</v>
      </c>
      <c r="F71" s="13">
        <v>8.4499999999999993</v>
      </c>
      <c r="G71" s="13">
        <v>93.5</v>
      </c>
      <c r="H71" s="13">
        <v>32.56</v>
      </c>
      <c r="I71" s="13">
        <v>19.11</v>
      </c>
      <c r="J71" s="13">
        <v>0.71</v>
      </c>
      <c r="K71" s="13">
        <v>0.05</v>
      </c>
      <c r="L71" s="13">
        <v>0.05</v>
      </c>
      <c r="M71" s="13">
        <v>12.02</v>
      </c>
    </row>
    <row r="72" spans="1:13" x14ac:dyDescent="0.25">
      <c r="A72" s="20" t="s">
        <v>116</v>
      </c>
      <c r="B72" s="19" t="s">
        <v>115</v>
      </c>
      <c r="C72" s="13" t="s">
        <v>29</v>
      </c>
      <c r="D72" s="13">
        <v>10.1</v>
      </c>
      <c r="E72" s="13">
        <v>6.3</v>
      </c>
      <c r="F72" s="13">
        <v>41.7</v>
      </c>
      <c r="G72" s="13">
        <v>268</v>
      </c>
      <c r="H72" s="13">
        <v>15.53</v>
      </c>
      <c r="I72" s="13">
        <v>146.91</v>
      </c>
      <c r="J72" s="13">
        <v>5.03</v>
      </c>
      <c r="K72" s="13">
        <v>0.22</v>
      </c>
      <c r="L72" s="13">
        <v>0.13</v>
      </c>
      <c r="M72" s="13">
        <v>0</v>
      </c>
    </row>
    <row r="73" spans="1:13" x14ac:dyDescent="0.25">
      <c r="A73" s="20" t="s">
        <v>114</v>
      </c>
      <c r="B73" s="19" t="s">
        <v>113</v>
      </c>
      <c r="C73" s="14" t="s">
        <v>24</v>
      </c>
      <c r="D73" s="13">
        <v>14.13</v>
      </c>
      <c r="E73" s="13">
        <v>11.63</v>
      </c>
      <c r="F73" s="13">
        <v>12.13</v>
      </c>
      <c r="G73" s="13">
        <v>210</v>
      </c>
      <c r="H73" s="13">
        <v>43.86</v>
      </c>
      <c r="I73" s="13">
        <v>29.54</v>
      </c>
      <c r="J73" s="13">
        <v>1.34</v>
      </c>
      <c r="K73" s="13">
        <v>0.09</v>
      </c>
      <c r="L73" s="13">
        <v>0.15</v>
      </c>
      <c r="M73" s="13">
        <v>1.54</v>
      </c>
    </row>
    <row r="74" spans="1:13" x14ac:dyDescent="0.25">
      <c r="A74" s="20" t="s">
        <v>82</v>
      </c>
      <c r="B74" s="19" t="s">
        <v>81</v>
      </c>
      <c r="C74" s="14">
        <v>200</v>
      </c>
      <c r="D74" s="13">
        <v>1</v>
      </c>
      <c r="E74" s="13">
        <v>0.05</v>
      </c>
      <c r="F74" s="13">
        <v>27.5</v>
      </c>
      <c r="G74" s="13">
        <v>110</v>
      </c>
      <c r="H74" s="13">
        <v>28.69</v>
      </c>
      <c r="I74" s="13">
        <v>18.27</v>
      </c>
      <c r="J74" s="13">
        <v>0.61</v>
      </c>
      <c r="K74" s="13">
        <v>0.01</v>
      </c>
      <c r="L74" s="13">
        <v>0.03</v>
      </c>
      <c r="M74" s="13">
        <v>1.6</v>
      </c>
    </row>
    <row r="75" spans="1:13" x14ac:dyDescent="0.25">
      <c r="A75" s="18"/>
      <c r="B75" s="15" t="s">
        <v>21</v>
      </c>
      <c r="C75" s="14">
        <v>70</v>
      </c>
      <c r="D75" s="13">
        <v>4.76</v>
      </c>
      <c r="E75" s="13">
        <v>0.84</v>
      </c>
      <c r="F75" s="13">
        <v>32.479999999999997</v>
      </c>
      <c r="G75" s="13">
        <v>150.5</v>
      </c>
      <c r="H75" s="13">
        <v>21</v>
      </c>
      <c r="I75" s="13">
        <v>32.200000000000003</v>
      </c>
      <c r="J75" s="13">
        <v>1.61</v>
      </c>
      <c r="K75" s="13">
        <v>0.11</v>
      </c>
      <c r="L75" s="13">
        <v>0.06</v>
      </c>
      <c r="M75" s="13">
        <v>0</v>
      </c>
    </row>
    <row r="76" spans="1:13" x14ac:dyDescent="0.25">
      <c r="A76" s="16"/>
      <c r="B76" s="15" t="s">
        <v>20</v>
      </c>
      <c r="C76" s="14">
        <v>50</v>
      </c>
      <c r="D76" s="17">
        <v>3.8</v>
      </c>
      <c r="E76" s="17">
        <v>0.45</v>
      </c>
      <c r="F76" s="17">
        <v>24.85</v>
      </c>
      <c r="G76" s="17">
        <v>113</v>
      </c>
      <c r="H76" s="17">
        <v>13</v>
      </c>
      <c r="I76" s="17">
        <v>17.5</v>
      </c>
      <c r="J76" s="17">
        <v>0.8</v>
      </c>
      <c r="K76" s="17">
        <v>0.08</v>
      </c>
      <c r="L76" s="17">
        <v>0.04</v>
      </c>
      <c r="M76" s="17">
        <v>0</v>
      </c>
    </row>
    <row r="77" spans="1:13" x14ac:dyDescent="0.25">
      <c r="A77" s="2" t="s">
        <v>19</v>
      </c>
      <c r="B77" s="2"/>
      <c r="C77" s="12"/>
      <c r="D77" s="11">
        <f>D70+D71+D72+D73+D74+D75+D76</f>
        <v>37.04</v>
      </c>
      <c r="E77" s="11">
        <f>E70+E71+E72+E73+E74+E75+E76</f>
        <v>29.720000000000002</v>
      </c>
      <c r="F77" s="11">
        <f>F70+F71+F72+F73+F74+F75+F76</f>
        <v>158.10999999999999</v>
      </c>
      <c r="G77" s="11">
        <f>G70+G71+G72+G73+G74+G75+G76</f>
        <v>1036</v>
      </c>
      <c r="H77" s="11">
        <f>H70+H71+H72+H73+H74+H75+H76</f>
        <v>192.74</v>
      </c>
      <c r="I77" s="11">
        <f>I70+I71+I72+I73+I74+I75+I76</f>
        <v>283.07</v>
      </c>
      <c r="J77" s="11">
        <f>J70+J71+J72+J73+J74+J75+J76</f>
        <v>11.05</v>
      </c>
      <c r="K77" s="11">
        <f>K70+K71+K72+K73+K74+K75+K76</f>
        <v>0.59</v>
      </c>
      <c r="L77" s="11">
        <f>L70+L71+L72+L73+L74+L75+L76</f>
        <v>0.5</v>
      </c>
      <c r="M77" s="11">
        <f>M70+M71+M72+M73+M74+M75+M76</f>
        <v>28.86</v>
      </c>
    </row>
    <row r="78" spans="1:13" x14ac:dyDescent="0.25">
      <c r="A78" s="9" t="s">
        <v>18</v>
      </c>
      <c r="B78" s="9"/>
      <c r="C78" s="9"/>
      <c r="D78" s="10">
        <f>D68+D77</f>
        <v>53.239999999999995</v>
      </c>
      <c r="E78" s="10">
        <f>E68+E77</f>
        <v>59.040000000000006</v>
      </c>
      <c r="F78" s="10">
        <f>F68+F77</f>
        <v>241.23</v>
      </c>
      <c r="G78" s="10">
        <f>G68+G77</f>
        <v>1680.8600000000001</v>
      </c>
      <c r="H78" s="10">
        <f>H68+H77</f>
        <v>470.80000000000007</v>
      </c>
      <c r="I78" s="10">
        <f>I68+I77</f>
        <v>401.84</v>
      </c>
      <c r="J78" s="10">
        <f>J68+J77</f>
        <v>14.89</v>
      </c>
      <c r="K78" s="10">
        <f>K68+K77</f>
        <v>0.87</v>
      </c>
      <c r="L78" s="10">
        <f>L68+L77</f>
        <v>0.86999999999999988</v>
      </c>
      <c r="M78" s="10">
        <f>M68+M77</f>
        <v>43.46</v>
      </c>
    </row>
    <row r="79" spans="1:13" x14ac:dyDescent="0.25">
      <c r="A79" s="9" t="s">
        <v>17</v>
      </c>
      <c r="B79" s="9"/>
      <c r="C79" s="9"/>
      <c r="D79" s="5">
        <f>D78*100/D216</f>
        <v>98.592592592592581</v>
      </c>
      <c r="E79" s="5">
        <f>E78*100/E216</f>
        <v>106.95652173913045</v>
      </c>
      <c r="F79" s="5">
        <f>F78*100/F216</f>
        <v>104.97389033942558</v>
      </c>
      <c r="G79" s="5">
        <f>G78*100/G216</f>
        <v>102.99387254901961</v>
      </c>
      <c r="H79" s="5">
        <f>H78*100/H216</f>
        <v>65.3888888888889</v>
      </c>
      <c r="I79" s="5">
        <f>I78*100/I216</f>
        <v>223.24444444444444</v>
      </c>
      <c r="J79" s="5">
        <f>J78*100/J216</f>
        <v>137.87037037037038</v>
      </c>
      <c r="K79" s="5">
        <f>K78*100/K216</f>
        <v>103.57142857142858</v>
      </c>
      <c r="L79" s="5">
        <f>L78*100/L216</f>
        <v>90.624999999999986</v>
      </c>
      <c r="M79" s="5">
        <f>M78*100/M216</f>
        <v>103.47619047619048</v>
      </c>
    </row>
    <row r="80" spans="1:13" x14ac:dyDescent="0.25">
      <c r="A80" s="24" t="s">
        <v>112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3" x14ac:dyDescent="0.25">
      <c r="A81" s="24" t="s">
        <v>46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3" x14ac:dyDescent="0.25">
      <c r="A82" s="18" t="s">
        <v>111</v>
      </c>
      <c r="B82" s="15" t="s">
        <v>110</v>
      </c>
      <c r="C82" s="14">
        <v>100</v>
      </c>
      <c r="D82" s="13">
        <v>1.4</v>
      </c>
      <c r="E82" s="13">
        <v>8.1999999999999993</v>
      </c>
      <c r="F82" s="13">
        <v>8</v>
      </c>
      <c r="G82" s="13">
        <v>110</v>
      </c>
      <c r="H82" s="13">
        <v>37.15</v>
      </c>
      <c r="I82" s="13">
        <v>20.16</v>
      </c>
      <c r="J82" s="13">
        <v>1.3</v>
      </c>
      <c r="K82" s="13">
        <v>0.02</v>
      </c>
      <c r="L82" s="13">
        <v>0.04</v>
      </c>
      <c r="M82" s="13">
        <v>9.07</v>
      </c>
    </row>
    <row r="83" spans="1:13" x14ac:dyDescent="0.25">
      <c r="A83" s="20" t="s">
        <v>109</v>
      </c>
      <c r="B83" s="19" t="s">
        <v>108</v>
      </c>
      <c r="C83" s="13" t="s">
        <v>41</v>
      </c>
      <c r="D83" s="13">
        <v>7.44</v>
      </c>
      <c r="E83" s="13">
        <v>8.7799999999999994</v>
      </c>
      <c r="F83" s="13">
        <v>35.22</v>
      </c>
      <c r="G83" s="13">
        <v>248.89</v>
      </c>
      <c r="H83" s="13">
        <v>129.19999999999999</v>
      </c>
      <c r="I83" s="13">
        <v>44.93</v>
      </c>
      <c r="J83" s="13">
        <v>1.18</v>
      </c>
      <c r="K83" s="13">
        <v>0.18</v>
      </c>
      <c r="L83" s="13">
        <v>0.16</v>
      </c>
      <c r="M83" s="13">
        <v>0.53</v>
      </c>
    </row>
    <row r="84" spans="1:13" x14ac:dyDescent="0.25">
      <c r="A84" s="20" t="s">
        <v>23</v>
      </c>
      <c r="B84" s="19" t="s">
        <v>22</v>
      </c>
      <c r="C84" s="14">
        <v>200</v>
      </c>
      <c r="D84" s="13">
        <v>0.1</v>
      </c>
      <c r="E84" s="13">
        <v>0.03</v>
      </c>
      <c r="F84" s="13">
        <v>9.9</v>
      </c>
      <c r="G84" s="13">
        <v>35</v>
      </c>
      <c r="H84" s="13">
        <v>0.26</v>
      </c>
      <c r="I84" s="13">
        <v>0</v>
      </c>
      <c r="J84" s="13">
        <v>0.03</v>
      </c>
      <c r="K84" s="13">
        <v>0</v>
      </c>
      <c r="L84" s="13">
        <v>0</v>
      </c>
      <c r="M84" s="13">
        <v>0</v>
      </c>
    </row>
    <row r="85" spans="1:13" x14ac:dyDescent="0.25">
      <c r="A85" s="16"/>
      <c r="B85" s="15" t="s">
        <v>20</v>
      </c>
      <c r="C85" s="14">
        <v>70</v>
      </c>
      <c r="D85" s="13">
        <v>5.32</v>
      </c>
      <c r="E85" s="13">
        <v>0.63</v>
      </c>
      <c r="F85" s="13">
        <v>34.79</v>
      </c>
      <c r="G85" s="13">
        <v>158.19999999999999</v>
      </c>
      <c r="H85" s="13">
        <v>18.2</v>
      </c>
      <c r="I85" s="13">
        <v>24.5</v>
      </c>
      <c r="J85" s="13">
        <v>1.1200000000000001</v>
      </c>
      <c r="K85" s="13">
        <v>0.11</v>
      </c>
      <c r="L85" s="13">
        <v>0.06</v>
      </c>
      <c r="M85" s="13">
        <v>0</v>
      </c>
    </row>
    <row r="86" spans="1:13" x14ac:dyDescent="0.25">
      <c r="A86" s="16"/>
      <c r="B86" s="19" t="s">
        <v>73</v>
      </c>
      <c r="C86" s="13">
        <v>40</v>
      </c>
      <c r="D86" s="17">
        <v>5.0999999999999996</v>
      </c>
      <c r="E86" s="17">
        <v>4.5999999999999996</v>
      </c>
      <c r="F86" s="17">
        <v>0.3</v>
      </c>
      <c r="G86" s="17">
        <v>63</v>
      </c>
      <c r="H86" s="17">
        <v>22</v>
      </c>
      <c r="I86" s="17">
        <v>4.8</v>
      </c>
      <c r="J86" s="17">
        <v>1</v>
      </c>
      <c r="K86" s="17">
        <v>0.3</v>
      </c>
      <c r="L86" s="17">
        <v>0</v>
      </c>
      <c r="M86" s="17">
        <v>0</v>
      </c>
    </row>
    <row r="87" spans="1:13" x14ac:dyDescent="0.25">
      <c r="A87" s="2" t="s">
        <v>19</v>
      </c>
      <c r="B87" s="2"/>
      <c r="C87" s="12"/>
      <c r="D87" s="11">
        <f>D82+D83+D84+D85+D86</f>
        <v>19.36</v>
      </c>
      <c r="E87" s="11">
        <f>E82+E83+E84+E85+E86</f>
        <v>22.239999999999995</v>
      </c>
      <c r="F87" s="11">
        <f>F82+F83+F84+F85+F86</f>
        <v>88.21</v>
      </c>
      <c r="G87" s="11">
        <f>G82+G83+G84+G85+G86</f>
        <v>615.08999999999992</v>
      </c>
      <c r="H87" s="11">
        <f>H82+H83+H84+H85+H86</f>
        <v>206.80999999999997</v>
      </c>
      <c r="I87" s="11">
        <f>I82+I83+I84+I85+I86</f>
        <v>94.39</v>
      </c>
      <c r="J87" s="11">
        <f>J82+J83+J84+J85+J86</f>
        <v>4.63</v>
      </c>
      <c r="K87" s="11">
        <f>K82+K83+K84+K85+K86</f>
        <v>0.61</v>
      </c>
      <c r="L87" s="11">
        <f>L82+L83+L84+L85+L86</f>
        <v>0.26</v>
      </c>
      <c r="M87" s="11">
        <f>M82+M83+M84+M85+M86</f>
        <v>9.6</v>
      </c>
    </row>
    <row r="88" spans="1:13" x14ac:dyDescent="0.25">
      <c r="A88" s="23" t="s">
        <v>37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spans="1:13" x14ac:dyDescent="0.25">
      <c r="A89" s="18" t="s">
        <v>93</v>
      </c>
      <c r="B89" s="15" t="s">
        <v>92</v>
      </c>
      <c r="C89" s="14">
        <v>100</v>
      </c>
      <c r="D89" s="13">
        <v>2.2000000000000002</v>
      </c>
      <c r="E89" s="13">
        <v>4.5</v>
      </c>
      <c r="F89" s="13">
        <v>10.5</v>
      </c>
      <c r="G89" s="13">
        <v>91</v>
      </c>
      <c r="H89" s="13">
        <v>61.3</v>
      </c>
      <c r="I89" s="13">
        <v>21.34</v>
      </c>
      <c r="J89" s="13">
        <v>0.8</v>
      </c>
      <c r="K89" s="13">
        <v>0.03</v>
      </c>
      <c r="L89" s="13">
        <v>0.05</v>
      </c>
      <c r="M89" s="13">
        <v>22.7</v>
      </c>
    </row>
    <row r="90" spans="1:13" ht="14.25" customHeight="1" x14ac:dyDescent="0.25">
      <c r="A90" s="18" t="s">
        <v>107</v>
      </c>
      <c r="B90" s="15" t="s">
        <v>106</v>
      </c>
      <c r="C90" s="14">
        <v>250</v>
      </c>
      <c r="D90" s="13">
        <v>2.65</v>
      </c>
      <c r="E90" s="13">
        <v>2.5</v>
      </c>
      <c r="F90" s="13">
        <v>18.8</v>
      </c>
      <c r="G90" s="13">
        <v>111.5</v>
      </c>
      <c r="H90" s="13">
        <v>13.7</v>
      </c>
      <c r="I90" s="13">
        <v>20.92</v>
      </c>
      <c r="J90" s="13">
        <v>0.87</v>
      </c>
      <c r="K90" s="13">
        <v>0.09</v>
      </c>
      <c r="L90" s="13">
        <v>0.05</v>
      </c>
      <c r="M90" s="13">
        <v>6.6</v>
      </c>
    </row>
    <row r="91" spans="1:13" ht="14.25" customHeight="1" x14ac:dyDescent="0.25">
      <c r="A91" s="20" t="s">
        <v>31</v>
      </c>
      <c r="B91" s="19" t="s">
        <v>30</v>
      </c>
      <c r="C91" s="13" t="s">
        <v>29</v>
      </c>
      <c r="D91" s="13">
        <v>4.4000000000000004</v>
      </c>
      <c r="E91" s="13">
        <v>4.3</v>
      </c>
      <c r="F91" s="13">
        <v>45.2</v>
      </c>
      <c r="G91" s="13">
        <v>241</v>
      </c>
      <c r="H91" s="13">
        <v>66.36</v>
      </c>
      <c r="I91" s="13">
        <v>72.5</v>
      </c>
      <c r="J91" s="13">
        <v>1.46</v>
      </c>
      <c r="K91" s="13">
        <v>0.09</v>
      </c>
      <c r="L91" s="13">
        <v>7.0000000000000007E-2</v>
      </c>
      <c r="M91" s="13">
        <v>10.17</v>
      </c>
    </row>
    <row r="92" spans="1:13" ht="14.25" customHeight="1" x14ac:dyDescent="0.25">
      <c r="A92" s="20" t="s">
        <v>105</v>
      </c>
      <c r="B92" s="19" t="s">
        <v>104</v>
      </c>
      <c r="C92" s="33">
        <v>100</v>
      </c>
      <c r="D92" s="33">
        <v>24.7</v>
      </c>
      <c r="E92" s="33">
        <v>19.100000000000001</v>
      </c>
      <c r="F92" s="33">
        <v>11.5</v>
      </c>
      <c r="G92" s="33">
        <v>319</v>
      </c>
      <c r="H92" s="33">
        <v>52.6</v>
      </c>
      <c r="I92" s="33">
        <v>33.6</v>
      </c>
      <c r="J92" s="33">
        <v>2.69</v>
      </c>
      <c r="K92" s="33">
        <v>0.09</v>
      </c>
      <c r="L92" s="33">
        <v>0.12</v>
      </c>
      <c r="M92" s="33">
        <v>4.96</v>
      </c>
    </row>
    <row r="93" spans="1:13" ht="14.25" customHeight="1" x14ac:dyDescent="0.25">
      <c r="A93" s="18" t="s">
        <v>28</v>
      </c>
      <c r="B93" s="15" t="s">
        <v>27</v>
      </c>
      <c r="C93" s="13">
        <v>50</v>
      </c>
      <c r="D93" s="13">
        <v>0.5</v>
      </c>
      <c r="E93" s="13">
        <v>2.2999999999999998</v>
      </c>
      <c r="F93" s="13">
        <v>3</v>
      </c>
      <c r="G93" s="13">
        <v>35</v>
      </c>
      <c r="H93" s="13">
        <v>2.5</v>
      </c>
      <c r="I93" s="13">
        <v>3.5</v>
      </c>
      <c r="J93" s="13">
        <v>0.15</v>
      </c>
      <c r="K93" s="13">
        <v>0.02</v>
      </c>
      <c r="L93" s="13">
        <v>0.02</v>
      </c>
      <c r="M93" s="13">
        <v>1</v>
      </c>
    </row>
    <row r="94" spans="1:13" x14ac:dyDescent="0.25">
      <c r="A94" s="20" t="s">
        <v>49</v>
      </c>
      <c r="B94" s="19" t="s">
        <v>48</v>
      </c>
      <c r="C94" s="14">
        <v>180</v>
      </c>
      <c r="D94" s="13">
        <v>0.18</v>
      </c>
      <c r="E94" s="13">
        <v>0.04</v>
      </c>
      <c r="F94" s="13">
        <v>9.18</v>
      </c>
      <c r="G94" s="13">
        <v>36.9</v>
      </c>
      <c r="H94" s="13">
        <v>2.79</v>
      </c>
      <c r="I94" s="13">
        <v>0.76</v>
      </c>
      <c r="J94" s="13">
        <v>0.06</v>
      </c>
      <c r="K94" s="13">
        <v>0</v>
      </c>
      <c r="L94" s="13">
        <v>0</v>
      </c>
      <c r="M94" s="13">
        <v>2.52</v>
      </c>
    </row>
    <row r="95" spans="1:13" x14ac:dyDescent="0.25">
      <c r="A95" s="18"/>
      <c r="B95" s="34" t="s">
        <v>21</v>
      </c>
      <c r="C95" s="14">
        <v>60</v>
      </c>
      <c r="D95" s="13">
        <v>4.08</v>
      </c>
      <c r="E95" s="13">
        <v>0.72</v>
      </c>
      <c r="F95" s="13">
        <v>27.84</v>
      </c>
      <c r="G95" s="13">
        <v>129</v>
      </c>
      <c r="H95" s="13">
        <v>18</v>
      </c>
      <c r="I95" s="13">
        <v>27.6</v>
      </c>
      <c r="J95" s="13">
        <v>1.38</v>
      </c>
      <c r="K95" s="13">
        <v>0.1</v>
      </c>
      <c r="L95" s="13">
        <v>0.05</v>
      </c>
      <c r="M95" s="13">
        <v>0</v>
      </c>
    </row>
    <row r="96" spans="1:13" x14ac:dyDescent="0.25">
      <c r="A96" s="16"/>
      <c r="B96" s="15" t="s">
        <v>20</v>
      </c>
      <c r="C96" s="14">
        <v>60</v>
      </c>
      <c r="D96" s="17">
        <v>4.5599999999999996</v>
      </c>
      <c r="E96" s="17">
        <v>0.54</v>
      </c>
      <c r="F96" s="17">
        <v>29.82</v>
      </c>
      <c r="G96" s="17">
        <v>135.6</v>
      </c>
      <c r="H96" s="17">
        <v>15.6</v>
      </c>
      <c r="I96" s="17">
        <v>21</v>
      </c>
      <c r="J96" s="17">
        <v>0.96</v>
      </c>
      <c r="K96" s="17">
        <v>0.1</v>
      </c>
      <c r="L96" s="17">
        <v>0.05</v>
      </c>
      <c r="M96" s="17">
        <v>0</v>
      </c>
    </row>
    <row r="97" spans="1:13" x14ac:dyDescent="0.25">
      <c r="A97" s="16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1:13" x14ac:dyDescent="0.25">
      <c r="A98" s="2" t="s">
        <v>19</v>
      </c>
      <c r="B98" s="2"/>
      <c r="C98" s="12"/>
      <c r="D98" s="11">
        <f>D89+D90+D91+D92+D94+D95+D96</f>
        <v>42.77</v>
      </c>
      <c r="E98" s="11">
        <f>E89+E90+E91+E92+E94+E95+E96</f>
        <v>31.7</v>
      </c>
      <c r="F98" s="11">
        <f>F89+F90+F91+F92+F94+F95+F96</f>
        <v>152.84</v>
      </c>
      <c r="G98" s="11">
        <f>G89+G90+G91+G92+G94+G95+G96</f>
        <v>1064</v>
      </c>
      <c r="H98" s="11">
        <f>H89+H90+H91+H92+H94+H95+H96</f>
        <v>230.35</v>
      </c>
      <c r="I98" s="11">
        <f>I89+I90+I91+I92+I94+I95+I96</f>
        <v>197.72</v>
      </c>
      <c r="J98" s="11">
        <f>J89+J90+J91+J92+J94+J95+J96</f>
        <v>8.2199999999999989</v>
      </c>
      <c r="K98" s="11">
        <f>K89+K90+K91+K92+K94+K95+K96</f>
        <v>0.5</v>
      </c>
      <c r="L98" s="11">
        <f>L89+L90+L91+L92+L94+L95+L96</f>
        <v>0.39</v>
      </c>
      <c r="M98" s="11">
        <f>M89+M90+M91+M92+M94+M95+M96</f>
        <v>46.95</v>
      </c>
    </row>
    <row r="99" spans="1:13" x14ac:dyDescent="0.25">
      <c r="A99" s="9" t="s">
        <v>18</v>
      </c>
      <c r="B99" s="9"/>
      <c r="C99" s="9"/>
      <c r="D99" s="10">
        <f>D87+D98</f>
        <v>62.13</v>
      </c>
      <c r="E99" s="10">
        <f>E87+E98</f>
        <v>53.94</v>
      </c>
      <c r="F99" s="10">
        <f>F87+F98</f>
        <v>241.05</v>
      </c>
      <c r="G99" s="10">
        <f>G87+G98</f>
        <v>1679.09</v>
      </c>
      <c r="H99" s="10">
        <f>H87+H98</f>
        <v>437.15999999999997</v>
      </c>
      <c r="I99" s="10">
        <f>I87+I98</f>
        <v>292.11</v>
      </c>
      <c r="J99" s="10">
        <f>J87+J98</f>
        <v>12.849999999999998</v>
      </c>
      <c r="K99" s="10">
        <f>K87+K98</f>
        <v>1.1099999999999999</v>
      </c>
      <c r="L99" s="10">
        <f>L87+L98</f>
        <v>0.65</v>
      </c>
      <c r="M99" s="10">
        <f>M87+M98</f>
        <v>56.550000000000004</v>
      </c>
    </row>
    <row r="100" spans="1:13" x14ac:dyDescent="0.25">
      <c r="A100" s="9" t="s">
        <v>17</v>
      </c>
      <c r="B100" s="9"/>
      <c r="C100" s="9"/>
      <c r="D100" s="5">
        <f>D99*100/D216</f>
        <v>115.05555555555556</v>
      </c>
      <c r="E100" s="5">
        <f>E99*100/E216</f>
        <v>97.717391304347828</v>
      </c>
      <c r="F100" s="5">
        <f>F99*100/F216</f>
        <v>104.89556135770235</v>
      </c>
      <c r="G100" s="5">
        <f>G99*100/G216</f>
        <v>102.88541666666667</v>
      </c>
      <c r="H100" s="5">
        <f>H99*100/H216</f>
        <v>60.716666666666669</v>
      </c>
      <c r="I100" s="5">
        <f>I99*100/I216</f>
        <v>162.28333333333333</v>
      </c>
      <c r="J100" s="5">
        <f>J99*100/J216</f>
        <v>118.98148148148147</v>
      </c>
      <c r="K100" s="5">
        <f>K99*100/K216</f>
        <v>132.14285714285714</v>
      </c>
      <c r="L100" s="5">
        <f>L99*100/L216</f>
        <v>67.708333333333343</v>
      </c>
      <c r="M100" s="5">
        <f>M99*100/M216</f>
        <v>134.64285714285714</v>
      </c>
    </row>
    <row r="101" spans="1:13" x14ac:dyDescent="0.25">
      <c r="A101" s="8" t="s">
        <v>103</v>
      </c>
      <c r="B101" s="7"/>
      <c r="C101" s="6"/>
      <c r="D101" s="5">
        <f>(D21+D40+D59+D78+D99)/5*100/D216</f>
        <v>99.548148148148144</v>
      </c>
      <c r="E101" s="5">
        <f>(E21+E40+E59+E78+E99)/5*100/E216</f>
        <v>106.40217391304348</v>
      </c>
      <c r="F101" s="5">
        <f>(F21+F40+F59+F78+F99)/5*100/F216</f>
        <v>103.34551784160138</v>
      </c>
      <c r="G101" s="5">
        <f>(G21+G40+G59+G78+G99)/5*100/G216</f>
        <v>102.36666666666667</v>
      </c>
      <c r="H101" s="5">
        <f>(H21+H40+H59+H78+H99)/5*100/H216</f>
        <v>64.830277777777766</v>
      </c>
      <c r="I101" s="5">
        <f>(I21+I40+I59+I78+I99)/5*100/I216</f>
        <v>154.59111111111113</v>
      </c>
      <c r="J101" s="5">
        <f>(J21+J40+J59+J78+J99)/5*100/J216</f>
        <v>108.62962962962962</v>
      </c>
      <c r="K101" s="5">
        <f>(K21+K40+K59+K78+K99)/5*100/K216</f>
        <v>116.1904761904762</v>
      </c>
      <c r="L101" s="5">
        <f>(L21+L40+L59+L78+L99)/5*100/L216</f>
        <v>79.791666666666657</v>
      </c>
      <c r="M101" s="5">
        <f>(M21+M40+M59+M78+M99)/5*100/M216</f>
        <v>121.82857142857144</v>
      </c>
    </row>
    <row r="102" spans="1:13" x14ac:dyDescent="0.25">
      <c r="A102" s="24" t="s">
        <v>102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1:13" x14ac:dyDescent="0.25">
      <c r="A103" s="24" t="s">
        <v>46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1:13" x14ac:dyDescent="0.25">
      <c r="A104" s="18" t="s">
        <v>72</v>
      </c>
      <c r="B104" s="15" t="s">
        <v>71</v>
      </c>
      <c r="C104" s="14">
        <v>100</v>
      </c>
      <c r="D104" s="13">
        <v>1.6</v>
      </c>
      <c r="E104" s="13">
        <v>9</v>
      </c>
      <c r="F104" s="13">
        <v>9.1</v>
      </c>
      <c r="G104" s="13">
        <v>124</v>
      </c>
      <c r="H104" s="13">
        <v>42.5</v>
      </c>
      <c r="I104" s="13">
        <v>14.86</v>
      </c>
      <c r="J104" s="13">
        <v>1.02</v>
      </c>
      <c r="K104" s="13">
        <v>0.03</v>
      </c>
      <c r="L104" s="13">
        <v>0.03</v>
      </c>
      <c r="M104" s="13">
        <v>17.5</v>
      </c>
    </row>
    <row r="105" spans="1:13" x14ac:dyDescent="0.25">
      <c r="A105" s="20" t="s">
        <v>101</v>
      </c>
      <c r="B105" s="19" t="s">
        <v>100</v>
      </c>
      <c r="C105" s="14" t="s">
        <v>41</v>
      </c>
      <c r="D105" s="13">
        <v>8.11</v>
      </c>
      <c r="E105" s="13">
        <v>10.220000000000001</v>
      </c>
      <c r="F105" s="13">
        <v>33.89</v>
      </c>
      <c r="G105" s="13">
        <v>260</v>
      </c>
      <c r="H105" s="13">
        <v>211.61</v>
      </c>
      <c r="I105" s="13">
        <v>28.66</v>
      </c>
      <c r="J105" s="13">
        <v>0.49</v>
      </c>
      <c r="K105" s="13">
        <v>0.09</v>
      </c>
      <c r="L105" s="13">
        <v>0.26</v>
      </c>
      <c r="M105" s="13">
        <v>0.41</v>
      </c>
    </row>
    <row r="106" spans="1:13" x14ac:dyDescent="0.25">
      <c r="A106" s="20" t="s">
        <v>75</v>
      </c>
      <c r="B106" s="19" t="s">
        <v>74</v>
      </c>
      <c r="C106" s="14">
        <v>200</v>
      </c>
      <c r="D106" s="13">
        <v>2.9</v>
      </c>
      <c r="E106" s="13">
        <v>2.8</v>
      </c>
      <c r="F106" s="13">
        <v>14.9</v>
      </c>
      <c r="G106" s="13">
        <v>94</v>
      </c>
      <c r="H106" s="13">
        <v>105.86</v>
      </c>
      <c r="I106" s="13">
        <v>12.18</v>
      </c>
      <c r="J106" s="13">
        <v>0.11</v>
      </c>
      <c r="K106" s="13">
        <v>0.03</v>
      </c>
      <c r="L106" s="13">
        <v>0.01</v>
      </c>
      <c r="M106" s="13">
        <v>0.52</v>
      </c>
    </row>
    <row r="107" spans="1:13" x14ac:dyDescent="0.25">
      <c r="A107" s="16"/>
      <c r="B107" s="15" t="s">
        <v>20</v>
      </c>
      <c r="C107" s="14">
        <v>50</v>
      </c>
      <c r="D107" s="13">
        <v>3.8</v>
      </c>
      <c r="E107" s="13">
        <v>0.45</v>
      </c>
      <c r="F107" s="13">
        <v>24.85</v>
      </c>
      <c r="G107" s="13">
        <v>113</v>
      </c>
      <c r="H107" s="13">
        <v>13</v>
      </c>
      <c r="I107" s="13">
        <v>17.5</v>
      </c>
      <c r="J107" s="13">
        <v>0.8</v>
      </c>
      <c r="K107" s="13">
        <v>0.08</v>
      </c>
      <c r="L107" s="13">
        <v>0.04</v>
      </c>
      <c r="M107" s="13">
        <v>0</v>
      </c>
    </row>
    <row r="108" spans="1:13" x14ac:dyDescent="0.25">
      <c r="A108" s="16"/>
      <c r="B108" s="3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25">
      <c r="A109" s="2" t="s">
        <v>19</v>
      </c>
      <c r="B109" s="2"/>
      <c r="C109" s="12"/>
      <c r="D109" s="11">
        <f>D104+D105+D106+D107+D108</f>
        <v>16.41</v>
      </c>
      <c r="E109" s="11">
        <f>E104+E105+E106+E107+E108</f>
        <v>22.47</v>
      </c>
      <c r="F109" s="11">
        <f>F104+F105+F106+F107+F108</f>
        <v>82.740000000000009</v>
      </c>
      <c r="G109" s="11">
        <f>G104+G105+G106+G107+G108</f>
        <v>591</v>
      </c>
      <c r="H109" s="11">
        <f>H104+H105+H106+H107+H108</f>
        <v>372.97</v>
      </c>
      <c r="I109" s="11">
        <f>I104+I105+I106+I107+I108</f>
        <v>73.199999999999989</v>
      </c>
      <c r="J109" s="11">
        <f>J104+J105+J106+J107+J108</f>
        <v>2.42</v>
      </c>
      <c r="K109" s="11">
        <f>K104+K105+K106+K107+K108</f>
        <v>0.22999999999999998</v>
      </c>
      <c r="L109" s="11">
        <f>L104+L105+L106+L107+L108</f>
        <v>0.34</v>
      </c>
      <c r="M109" s="11">
        <f>M104+M105+M106+M107+M108</f>
        <v>18.43</v>
      </c>
    </row>
    <row r="110" spans="1:13" x14ac:dyDescent="0.25">
      <c r="A110" s="23" t="s">
        <v>37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spans="1:13" x14ac:dyDescent="0.25">
      <c r="A111" s="22" t="s">
        <v>36</v>
      </c>
      <c r="B111" s="21" t="s">
        <v>35</v>
      </c>
      <c r="C111" s="13">
        <v>100</v>
      </c>
      <c r="D111" s="13">
        <v>5</v>
      </c>
      <c r="E111" s="13">
        <v>0.2</v>
      </c>
      <c r="F111" s="13">
        <v>13.3</v>
      </c>
      <c r="G111" s="13">
        <v>72</v>
      </c>
      <c r="H111" s="13">
        <v>26</v>
      </c>
      <c r="I111" s="13">
        <v>38</v>
      </c>
      <c r="J111" s="13">
        <v>0.7</v>
      </c>
      <c r="K111" s="13">
        <v>0.35</v>
      </c>
      <c r="L111" s="13">
        <v>0.2</v>
      </c>
      <c r="M111" s="13">
        <v>25</v>
      </c>
    </row>
    <row r="112" spans="1:13" x14ac:dyDescent="0.25">
      <c r="A112" s="18" t="s">
        <v>99</v>
      </c>
      <c r="B112" s="15" t="s">
        <v>98</v>
      </c>
      <c r="C112" s="14" t="s">
        <v>54</v>
      </c>
      <c r="D112" s="13">
        <v>2</v>
      </c>
      <c r="E112" s="13">
        <v>5.15</v>
      </c>
      <c r="F112" s="13">
        <v>14.84</v>
      </c>
      <c r="G112" s="13">
        <v>113.5</v>
      </c>
      <c r="H112" s="13">
        <v>31.31</v>
      </c>
      <c r="I112" s="13">
        <v>26.37</v>
      </c>
      <c r="J112" s="13">
        <v>1.32</v>
      </c>
      <c r="K112" s="13">
        <v>0.05</v>
      </c>
      <c r="L112" s="13">
        <v>0.05</v>
      </c>
      <c r="M112" s="13">
        <v>6.95</v>
      </c>
    </row>
    <row r="113" spans="1:13" x14ac:dyDescent="0.25">
      <c r="A113" s="20" t="s">
        <v>53</v>
      </c>
      <c r="B113" s="19" t="s">
        <v>52</v>
      </c>
      <c r="C113" s="13" t="s">
        <v>29</v>
      </c>
      <c r="D113" s="13">
        <v>6.6</v>
      </c>
      <c r="E113" s="13">
        <v>5</v>
      </c>
      <c r="F113" s="13">
        <v>40</v>
      </c>
      <c r="G113" s="13">
        <v>235</v>
      </c>
      <c r="H113" s="13">
        <v>11.17</v>
      </c>
      <c r="I113" s="13">
        <v>8.77</v>
      </c>
      <c r="J113" s="13">
        <v>0.89</v>
      </c>
      <c r="K113" s="13">
        <v>7.0000000000000007E-2</v>
      </c>
      <c r="L113" s="13">
        <v>0.02</v>
      </c>
      <c r="M113" s="13">
        <v>0</v>
      </c>
    </row>
    <row r="114" spans="1:13" x14ac:dyDescent="0.25">
      <c r="A114" s="20" t="s">
        <v>97</v>
      </c>
      <c r="B114" s="19" t="s">
        <v>96</v>
      </c>
      <c r="C114" s="13" t="s">
        <v>95</v>
      </c>
      <c r="D114" s="25">
        <v>23.13</v>
      </c>
      <c r="E114" s="25">
        <v>20.38</v>
      </c>
      <c r="F114" s="25">
        <v>17.88</v>
      </c>
      <c r="G114" s="25">
        <v>348.75</v>
      </c>
      <c r="H114" s="25">
        <v>35.78</v>
      </c>
      <c r="I114" s="25">
        <v>25.25</v>
      </c>
      <c r="J114" s="25">
        <v>0.9</v>
      </c>
      <c r="K114" s="25">
        <v>0.14000000000000001</v>
      </c>
      <c r="L114" s="25">
        <v>0.13</v>
      </c>
      <c r="M114" s="25">
        <v>3.63</v>
      </c>
    </row>
    <row r="115" spans="1:13" x14ac:dyDescent="0.25">
      <c r="A115" s="18" t="s">
        <v>28</v>
      </c>
      <c r="B115" s="15" t="s">
        <v>27</v>
      </c>
      <c r="C115" s="14">
        <v>40</v>
      </c>
      <c r="D115" s="13">
        <v>0.4</v>
      </c>
      <c r="E115" s="13">
        <v>1.84</v>
      </c>
      <c r="F115" s="13">
        <v>2.4</v>
      </c>
      <c r="G115" s="13">
        <v>28</v>
      </c>
      <c r="H115" s="13">
        <v>2</v>
      </c>
      <c r="I115" s="13">
        <v>2.8</v>
      </c>
      <c r="J115" s="13">
        <v>0.12</v>
      </c>
      <c r="K115" s="13">
        <v>0.02</v>
      </c>
      <c r="L115" s="13">
        <v>0.02</v>
      </c>
      <c r="M115" s="13">
        <v>0.64</v>
      </c>
    </row>
    <row r="116" spans="1:13" x14ac:dyDescent="0.25">
      <c r="A116" s="20" t="s">
        <v>66</v>
      </c>
      <c r="B116" s="19" t="s">
        <v>65</v>
      </c>
      <c r="C116" s="14">
        <v>200</v>
      </c>
      <c r="D116" s="13">
        <v>0.2</v>
      </c>
      <c r="E116" s="13">
        <v>0.1</v>
      </c>
      <c r="F116" s="13">
        <v>17.2</v>
      </c>
      <c r="G116" s="13">
        <v>68</v>
      </c>
      <c r="H116" s="13">
        <v>6.03</v>
      </c>
      <c r="I116" s="13">
        <v>3.13</v>
      </c>
      <c r="J116" s="13">
        <v>0.8</v>
      </c>
      <c r="K116" s="13">
        <v>0.01</v>
      </c>
      <c r="L116" s="13">
        <v>0.01</v>
      </c>
      <c r="M116" s="13">
        <v>1.36</v>
      </c>
    </row>
    <row r="117" spans="1:13" x14ac:dyDescent="0.25">
      <c r="A117" s="18"/>
      <c r="B117" s="15" t="s">
        <v>21</v>
      </c>
      <c r="C117" s="14">
        <v>50</v>
      </c>
      <c r="D117" s="13">
        <v>3.4</v>
      </c>
      <c r="E117" s="13">
        <v>0.6</v>
      </c>
      <c r="F117" s="13">
        <v>23.2</v>
      </c>
      <c r="G117" s="13">
        <v>107.5</v>
      </c>
      <c r="H117" s="13">
        <v>15</v>
      </c>
      <c r="I117" s="13">
        <v>23</v>
      </c>
      <c r="J117" s="13">
        <v>1.1499999999999999</v>
      </c>
      <c r="K117" s="13">
        <v>0.08</v>
      </c>
      <c r="L117" s="13">
        <v>0.05</v>
      </c>
      <c r="M117" s="13">
        <v>0</v>
      </c>
    </row>
    <row r="118" spans="1:13" x14ac:dyDescent="0.25">
      <c r="A118" s="16"/>
      <c r="B118" s="15" t="s">
        <v>20</v>
      </c>
      <c r="C118" s="14">
        <v>50</v>
      </c>
      <c r="D118" s="13">
        <v>3.8</v>
      </c>
      <c r="E118" s="13">
        <v>0.45</v>
      </c>
      <c r="F118" s="13">
        <v>24.85</v>
      </c>
      <c r="G118" s="13">
        <v>113</v>
      </c>
      <c r="H118" s="13">
        <v>13</v>
      </c>
      <c r="I118" s="13">
        <v>17.5</v>
      </c>
      <c r="J118" s="13">
        <v>0.8</v>
      </c>
      <c r="K118" s="13">
        <v>0.08</v>
      </c>
      <c r="L118" s="13">
        <v>0.04</v>
      </c>
      <c r="M118" s="13">
        <v>0</v>
      </c>
    </row>
    <row r="119" spans="1:13" x14ac:dyDescent="0.25">
      <c r="A119" s="27" t="s">
        <v>19</v>
      </c>
      <c r="B119" s="26"/>
      <c r="C119" s="12"/>
      <c r="D119" s="11">
        <f>D111+D112+D113+D114+D115+D116+D117+D118</f>
        <v>44.529999999999994</v>
      </c>
      <c r="E119" s="11">
        <f>E111+E112+E113+E114+E115+E116+E117+E118</f>
        <v>33.720000000000006</v>
      </c>
      <c r="F119" s="11">
        <f>F111+F112+F113+F114+F115+F116+F117+F118</f>
        <v>153.66999999999999</v>
      </c>
      <c r="G119" s="11">
        <f>G111+G112+G113+G114+G115+G116+G117+G118</f>
        <v>1085.75</v>
      </c>
      <c r="H119" s="11">
        <f>H111+H112+H113+H114+H115+H116+H117+H118</f>
        <v>140.29000000000002</v>
      </c>
      <c r="I119" s="11">
        <f>I111+I112+I113+I114+I115+I116+I117+I118</f>
        <v>144.82</v>
      </c>
      <c r="J119" s="11">
        <f>J111+J112+J113+J114+J115+J116+J117+J118</f>
        <v>6.6800000000000006</v>
      </c>
      <c r="K119" s="11">
        <f>K111+K112+K113+K114+K115+K116+K117+K118</f>
        <v>0.79999999999999993</v>
      </c>
      <c r="L119" s="11">
        <f>L111+L112+L113+L114+L115+L116+L117+L118</f>
        <v>0.52</v>
      </c>
      <c r="M119" s="11">
        <f>M111+M112+M113+M114+M115+M116+M117+M118</f>
        <v>37.58</v>
      </c>
    </row>
    <row r="120" spans="1:13" x14ac:dyDescent="0.25">
      <c r="A120" s="8" t="s">
        <v>18</v>
      </c>
      <c r="B120" s="7"/>
      <c r="C120" s="6"/>
      <c r="D120" s="10">
        <f>D109+D119</f>
        <v>60.94</v>
      </c>
      <c r="E120" s="10">
        <f>E109+E119</f>
        <v>56.190000000000005</v>
      </c>
      <c r="F120" s="10">
        <f>F109+F119</f>
        <v>236.41</v>
      </c>
      <c r="G120" s="10">
        <f>G109+G119</f>
        <v>1676.75</v>
      </c>
      <c r="H120" s="10">
        <f>H109+H119</f>
        <v>513.26</v>
      </c>
      <c r="I120" s="10">
        <f>I109+I119</f>
        <v>218.01999999999998</v>
      </c>
      <c r="J120" s="10">
        <f>J109+J119</f>
        <v>9.1000000000000014</v>
      </c>
      <c r="K120" s="10">
        <f>K109+K119</f>
        <v>1.0299999999999998</v>
      </c>
      <c r="L120" s="10">
        <f>L109+L119</f>
        <v>0.8600000000000001</v>
      </c>
      <c r="M120" s="10">
        <f>M109+M119</f>
        <v>56.01</v>
      </c>
    </row>
    <row r="121" spans="1:13" x14ac:dyDescent="0.25">
      <c r="A121" s="9" t="s">
        <v>17</v>
      </c>
      <c r="B121" s="9"/>
      <c r="C121" s="9"/>
      <c r="D121" s="5">
        <f>D120*100/D216</f>
        <v>112.85185185185185</v>
      </c>
      <c r="E121" s="5">
        <f>E120*100/E216</f>
        <v>101.79347826086958</v>
      </c>
      <c r="F121" s="5">
        <f>F120*100/F216</f>
        <v>102.87641427328111</v>
      </c>
      <c r="G121" s="5">
        <f>G120*100/G216</f>
        <v>102.74203431372548</v>
      </c>
      <c r="H121" s="5">
        <f>H120*100/H216</f>
        <v>71.286111111111111</v>
      </c>
      <c r="I121" s="5">
        <f>I120*100/I216</f>
        <v>121.12222222222222</v>
      </c>
      <c r="J121" s="5">
        <f>J120*100/J216</f>
        <v>84.259259259259281</v>
      </c>
      <c r="K121" s="5">
        <f>K120*100/K216</f>
        <v>122.61904761904762</v>
      </c>
      <c r="L121" s="5">
        <f>L120*100/L216</f>
        <v>89.583333333333357</v>
      </c>
      <c r="M121" s="5">
        <f>M120*100/M216</f>
        <v>133.35714285714286</v>
      </c>
    </row>
    <row r="122" spans="1:13" x14ac:dyDescent="0.25">
      <c r="A122" s="24" t="s">
        <v>94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25">
      <c r="A123" s="24" t="s">
        <v>46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x14ac:dyDescent="0.25">
      <c r="A124" s="18" t="s">
        <v>93</v>
      </c>
      <c r="B124" s="15" t="s">
        <v>92</v>
      </c>
      <c r="C124" s="14">
        <v>100</v>
      </c>
      <c r="D124" s="13">
        <v>2.2000000000000002</v>
      </c>
      <c r="E124" s="13">
        <v>4.5</v>
      </c>
      <c r="F124" s="13">
        <v>10.5</v>
      </c>
      <c r="G124" s="13">
        <v>91</v>
      </c>
      <c r="H124" s="13">
        <v>61.3</v>
      </c>
      <c r="I124" s="13">
        <v>21.34</v>
      </c>
      <c r="J124" s="13">
        <v>0.8</v>
      </c>
      <c r="K124" s="13">
        <v>0.03</v>
      </c>
      <c r="L124" s="13">
        <v>0.05</v>
      </c>
      <c r="M124" s="13">
        <v>22.7</v>
      </c>
    </row>
    <row r="125" spans="1:13" x14ac:dyDescent="0.25">
      <c r="A125" s="18" t="s">
        <v>91</v>
      </c>
      <c r="B125" s="15" t="s">
        <v>90</v>
      </c>
      <c r="C125" s="14">
        <v>250</v>
      </c>
      <c r="D125" s="13">
        <v>5.5</v>
      </c>
      <c r="E125" s="13">
        <v>5.15</v>
      </c>
      <c r="F125" s="13">
        <v>19.850000000000001</v>
      </c>
      <c r="G125" s="13">
        <v>148.5</v>
      </c>
      <c r="H125" s="13">
        <v>135.63</v>
      </c>
      <c r="I125" s="13">
        <v>18.010000000000002</v>
      </c>
      <c r="J125" s="13">
        <v>0.4</v>
      </c>
      <c r="K125" s="13">
        <v>7.0000000000000007E-2</v>
      </c>
      <c r="L125" s="13">
        <v>7.0000000000000007E-2</v>
      </c>
      <c r="M125" s="13">
        <v>0.64</v>
      </c>
    </row>
    <row r="126" spans="1:13" x14ac:dyDescent="0.25">
      <c r="A126" s="20" t="s">
        <v>23</v>
      </c>
      <c r="B126" s="19" t="s">
        <v>22</v>
      </c>
      <c r="C126" s="14">
        <v>180</v>
      </c>
      <c r="D126" s="13">
        <v>0.09</v>
      </c>
      <c r="E126" s="13">
        <v>0.03</v>
      </c>
      <c r="F126" s="13">
        <v>8.91</v>
      </c>
      <c r="G126" s="13">
        <v>31.5</v>
      </c>
      <c r="H126" s="13">
        <v>0.23</v>
      </c>
      <c r="I126" s="13">
        <v>0</v>
      </c>
      <c r="J126" s="13">
        <v>0.03</v>
      </c>
      <c r="K126" s="13">
        <v>0</v>
      </c>
      <c r="L126" s="13">
        <v>0</v>
      </c>
      <c r="M126" s="13">
        <v>0</v>
      </c>
    </row>
    <row r="127" spans="1:13" x14ac:dyDescent="0.25">
      <c r="A127" s="20"/>
      <c r="B127" s="15" t="s">
        <v>20</v>
      </c>
      <c r="C127" s="14">
        <v>80</v>
      </c>
      <c r="D127" s="13">
        <v>6.08</v>
      </c>
      <c r="E127" s="13">
        <v>0.72</v>
      </c>
      <c r="F127" s="13">
        <v>39.76</v>
      </c>
      <c r="G127" s="13">
        <v>180.8</v>
      </c>
      <c r="H127" s="13">
        <v>20.8</v>
      </c>
      <c r="I127" s="13">
        <v>28</v>
      </c>
      <c r="J127" s="13">
        <v>1.28</v>
      </c>
      <c r="K127" s="13">
        <v>0.13</v>
      </c>
      <c r="L127" s="13">
        <v>0.06</v>
      </c>
      <c r="M127" s="13">
        <v>0</v>
      </c>
    </row>
    <row r="128" spans="1:13" x14ac:dyDescent="0.25">
      <c r="A128" s="16"/>
      <c r="B128" s="15" t="s">
        <v>59</v>
      </c>
      <c r="C128" s="14">
        <v>15</v>
      </c>
      <c r="D128" s="13">
        <v>0.2</v>
      </c>
      <c r="E128" s="13">
        <v>10.88</v>
      </c>
      <c r="F128" s="13">
        <v>0.14000000000000001</v>
      </c>
      <c r="G128" s="13">
        <v>99.15</v>
      </c>
      <c r="H128" s="13">
        <v>3.6</v>
      </c>
      <c r="I128" s="13">
        <v>0.45</v>
      </c>
      <c r="J128" s="13">
        <v>0.03</v>
      </c>
      <c r="K128" s="13">
        <v>0</v>
      </c>
      <c r="L128" s="13">
        <v>0</v>
      </c>
      <c r="M128" s="13">
        <v>0</v>
      </c>
    </row>
    <row r="129" spans="1:13" x14ac:dyDescent="0.25">
      <c r="A129" s="2" t="s">
        <v>19</v>
      </c>
      <c r="B129" s="2"/>
      <c r="C129" s="12"/>
      <c r="D129" s="11">
        <f>D124+D125+D126+D127+D128</f>
        <v>14.07</v>
      </c>
      <c r="E129" s="11">
        <f>E124+E125+E126+E127+E128</f>
        <v>21.28</v>
      </c>
      <c r="F129" s="11">
        <f>F124+F125+F126+F127+F128</f>
        <v>79.160000000000011</v>
      </c>
      <c r="G129" s="11">
        <f>G124+G125+G126+G127+G128</f>
        <v>550.95000000000005</v>
      </c>
      <c r="H129" s="11">
        <f>H124+H125+H126+H127+H128</f>
        <v>221.56</v>
      </c>
      <c r="I129" s="11">
        <f>I124+I125+I126+I127+I128</f>
        <v>67.8</v>
      </c>
      <c r="J129" s="11">
        <f>J124+J125+J126+J127+J128</f>
        <v>2.54</v>
      </c>
      <c r="K129" s="11">
        <f>K124+K125+K126+K127+K128</f>
        <v>0.23</v>
      </c>
      <c r="L129" s="11">
        <f>L124+L125+L126+L127+L128</f>
        <v>0.18</v>
      </c>
      <c r="M129" s="11">
        <f>M124+M125+M126+M127+M128</f>
        <v>23.34</v>
      </c>
    </row>
    <row r="130" spans="1:13" x14ac:dyDescent="0.25">
      <c r="A130" s="23" t="s">
        <v>37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x14ac:dyDescent="0.25">
      <c r="A131" s="18" t="s">
        <v>63</v>
      </c>
      <c r="B131" s="15" t="s">
        <v>62</v>
      </c>
      <c r="C131" s="14">
        <v>100</v>
      </c>
      <c r="D131" s="13">
        <v>0.9</v>
      </c>
      <c r="E131" s="13">
        <v>5.0999999999999996</v>
      </c>
      <c r="F131" s="13">
        <v>8.3000000000000007</v>
      </c>
      <c r="G131" s="13">
        <v>82</v>
      </c>
      <c r="H131" s="13">
        <v>20.83</v>
      </c>
      <c r="I131" s="13">
        <v>12.1</v>
      </c>
      <c r="J131" s="13">
        <v>1.2</v>
      </c>
      <c r="K131" s="13">
        <v>0.03</v>
      </c>
      <c r="L131" s="13">
        <v>0.03</v>
      </c>
      <c r="M131" s="13">
        <v>8</v>
      </c>
    </row>
    <row r="132" spans="1:13" x14ac:dyDescent="0.25">
      <c r="A132" s="18" t="s">
        <v>89</v>
      </c>
      <c r="B132" s="15" t="s">
        <v>88</v>
      </c>
      <c r="C132" s="14" t="s">
        <v>54</v>
      </c>
      <c r="D132" s="13">
        <v>1.85</v>
      </c>
      <c r="E132" s="13">
        <v>5.65</v>
      </c>
      <c r="F132" s="13">
        <v>7.1</v>
      </c>
      <c r="G132" s="13">
        <v>88.5</v>
      </c>
      <c r="H132" s="13">
        <v>32.299999999999997</v>
      </c>
      <c r="I132" s="13">
        <v>16.82</v>
      </c>
      <c r="J132" s="13">
        <v>0.64</v>
      </c>
      <c r="K132" s="13">
        <v>0.03</v>
      </c>
      <c r="L132" s="13">
        <v>0.04</v>
      </c>
      <c r="M132" s="13">
        <v>7.5</v>
      </c>
    </row>
    <row r="133" spans="1:13" x14ac:dyDescent="0.25">
      <c r="A133" s="20" t="s">
        <v>87</v>
      </c>
      <c r="B133" s="19" t="s">
        <v>86</v>
      </c>
      <c r="C133" s="13">
        <v>180</v>
      </c>
      <c r="D133" s="13">
        <v>3.7</v>
      </c>
      <c r="E133" s="13">
        <v>6.3</v>
      </c>
      <c r="F133" s="13">
        <v>23.4</v>
      </c>
      <c r="G133" s="13">
        <v>168</v>
      </c>
      <c r="H133" s="13">
        <v>43.69</v>
      </c>
      <c r="I133" s="13">
        <v>35.26</v>
      </c>
      <c r="J133" s="13">
        <v>1.28</v>
      </c>
      <c r="K133" s="13">
        <v>0.14000000000000001</v>
      </c>
      <c r="L133" s="13">
        <v>0.12</v>
      </c>
      <c r="M133" s="13">
        <v>6.22</v>
      </c>
    </row>
    <row r="134" spans="1:13" x14ac:dyDescent="0.25">
      <c r="A134" s="20" t="s">
        <v>85</v>
      </c>
      <c r="B134" s="19" t="s">
        <v>84</v>
      </c>
      <c r="C134" s="13" t="s">
        <v>83</v>
      </c>
      <c r="D134" s="25">
        <v>29.2</v>
      </c>
      <c r="E134" s="25">
        <v>29.8</v>
      </c>
      <c r="F134" s="25">
        <v>4.7</v>
      </c>
      <c r="G134" s="25">
        <v>404</v>
      </c>
      <c r="H134" s="25">
        <v>19.64</v>
      </c>
      <c r="I134" s="25">
        <v>38.090000000000003</v>
      </c>
      <c r="J134" s="25">
        <v>4.37</v>
      </c>
      <c r="K134" s="25">
        <v>0.08</v>
      </c>
      <c r="L134" s="25">
        <v>0.2</v>
      </c>
      <c r="M134" s="25">
        <v>1.37</v>
      </c>
    </row>
    <row r="135" spans="1:13" x14ac:dyDescent="0.25">
      <c r="A135" s="20" t="s">
        <v>82</v>
      </c>
      <c r="B135" s="19" t="s">
        <v>81</v>
      </c>
      <c r="C135" s="14">
        <v>200</v>
      </c>
      <c r="D135" s="13">
        <v>1</v>
      </c>
      <c r="E135" s="13">
        <v>0.05</v>
      </c>
      <c r="F135" s="13">
        <v>27.5</v>
      </c>
      <c r="G135" s="13">
        <v>110</v>
      </c>
      <c r="H135" s="13">
        <v>28.69</v>
      </c>
      <c r="I135" s="13">
        <v>18.27</v>
      </c>
      <c r="J135" s="13">
        <v>0.61</v>
      </c>
      <c r="K135" s="13">
        <v>0.01</v>
      </c>
      <c r="L135" s="13">
        <v>0.03</v>
      </c>
      <c r="M135" s="13">
        <v>1.6</v>
      </c>
    </row>
    <row r="136" spans="1:13" x14ac:dyDescent="0.25">
      <c r="A136" s="18"/>
      <c r="B136" s="15" t="s">
        <v>21</v>
      </c>
      <c r="C136" s="14">
        <v>60</v>
      </c>
      <c r="D136" s="13">
        <v>4.08</v>
      </c>
      <c r="E136" s="13">
        <v>0.72</v>
      </c>
      <c r="F136" s="13">
        <v>27.84</v>
      </c>
      <c r="G136" s="13">
        <v>129</v>
      </c>
      <c r="H136" s="13">
        <v>18</v>
      </c>
      <c r="I136" s="13">
        <v>27.6</v>
      </c>
      <c r="J136" s="13">
        <v>1.38</v>
      </c>
      <c r="K136" s="13">
        <v>0.1</v>
      </c>
      <c r="L136" s="13">
        <v>0.05</v>
      </c>
      <c r="M136" s="13">
        <v>0</v>
      </c>
    </row>
    <row r="137" spans="1:13" x14ac:dyDescent="0.25">
      <c r="A137" s="16"/>
      <c r="B137" s="15" t="s">
        <v>20</v>
      </c>
      <c r="C137" s="14">
        <v>70</v>
      </c>
      <c r="D137" s="13">
        <v>5.32</v>
      </c>
      <c r="E137" s="13">
        <v>0.63</v>
      </c>
      <c r="F137" s="13">
        <v>34.79</v>
      </c>
      <c r="G137" s="13">
        <v>158.19999999999999</v>
      </c>
      <c r="H137" s="13">
        <v>18.2</v>
      </c>
      <c r="I137" s="13">
        <v>24.5</v>
      </c>
      <c r="J137" s="13">
        <v>1.1200000000000001</v>
      </c>
      <c r="K137" s="13">
        <v>0.11</v>
      </c>
      <c r="L137" s="13">
        <v>0.06</v>
      </c>
      <c r="M137" s="13">
        <v>0</v>
      </c>
    </row>
    <row r="138" spans="1:13" x14ac:dyDescent="0.25">
      <c r="A138" s="2" t="s">
        <v>19</v>
      </c>
      <c r="B138" s="2"/>
      <c r="C138" s="12"/>
      <c r="D138" s="11">
        <f>D131+D132+D133+D134+D135+D136+D137</f>
        <v>46.05</v>
      </c>
      <c r="E138" s="11">
        <f>E131+E132+E133+E134+E135+E136+E137</f>
        <v>48.25</v>
      </c>
      <c r="F138" s="11">
        <f>F131+F132+F133+F134+F135+F136+F137</f>
        <v>133.63</v>
      </c>
      <c r="G138" s="11">
        <f>G131+G132+G133+G134+G135+G136+G137</f>
        <v>1139.7</v>
      </c>
      <c r="H138" s="11">
        <f>H131+H132+H133+H134+H135+H136+H137</f>
        <v>181.35</v>
      </c>
      <c r="I138" s="11">
        <f>I131+I132+I133+I134+I135+I136+I137</f>
        <v>172.64000000000001</v>
      </c>
      <c r="J138" s="11">
        <f>J131+J132+J133+J134+J135+J136+J137</f>
        <v>10.600000000000001</v>
      </c>
      <c r="K138" s="11">
        <f>K131+K132+K133+K134+K135+K136+K137</f>
        <v>0.5</v>
      </c>
      <c r="L138" s="11">
        <f>L131+L132+L133+L134+L135+L136+L137</f>
        <v>0.53</v>
      </c>
      <c r="M138" s="11">
        <f>M131+M132+M133+M134+M135+M136+M137</f>
        <v>24.69</v>
      </c>
    </row>
    <row r="139" spans="1:13" x14ac:dyDescent="0.25">
      <c r="A139" s="9" t="s">
        <v>18</v>
      </c>
      <c r="B139" s="9"/>
      <c r="C139" s="9"/>
      <c r="D139" s="10">
        <f>D129+D138</f>
        <v>60.12</v>
      </c>
      <c r="E139" s="10">
        <f>E129+E138</f>
        <v>69.53</v>
      </c>
      <c r="F139" s="10">
        <f>F129+F138</f>
        <v>212.79000000000002</v>
      </c>
      <c r="G139" s="10">
        <f>G129+G138</f>
        <v>1690.65</v>
      </c>
      <c r="H139" s="10">
        <f>H129+H138</f>
        <v>402.90999999999997</v>
      </c>
      <c r="I139" s="10">
        <f>I129+I138</f>
        <v>240.44</v>
      </c>
      <c r="J139" s="10">
        <f>J129+J138</f>
        <v>13.14</v>
      </c>
      <c r="K139" s="10">
        <f>K129+K138</f>
        <v>0.73</v>
      </c>
      <c r="L139" s="10">
        <f>L129+L138</f>
        <v>0.71</v>
      </c>
      <c r="M139" s="10">
        <f>M129+M138</f>
        <v>48.03</v>
      </c>
    </row>
    <row r="140" spans="1:13" x14ac:dyDescent="0.25">
      <c r="A140" s="9" t="s">
        <v>17</v>
      </c>
      <c r="B140" s="9"/>
      <c r="C140" s="9"/>
      <c r="D140" s="5">
        <f>D139*100/D216</f>
        <v>111.33333333333333</v>
      </c>
      <c r="E140" s="5">
        <f>E139*100/E216</f>
        <v>125.96014492753622</v>
      </c>
      <c r="F140" s="5">
        <f>F139*100/F216</f>
        <v>92.597911227154057</v>
      </c>
      <c r="G140" s="5">
        <f>G139*100/G216</f>
        <v>103.59375</v>
      </c>
      <c r="H140" s="5">
        <f>H139*100/H216</f>
        <v>55.959722222222226</v>
      </c>
      <c r="I140" s="5">
        <f>I139*100/I216</f>
        <v>133.57777777777778</v>
      </c>
      <c r="J140" s="5">
        <f>J139*100/J216</f>
        <v>121.66666666666669</v>
      </c>
      <c r="K140" s="5">
        <f>K139*100/K216</f>
        <v>86.904761904761926</v>
      </c>
      <c r="L140" s="5">
        <f>L139*100/L216</f>
        <v>73.958333333333343</v>
      </c>
      <c r="M140" s="5">
        <f>M139*100/M216</f>
        <v>114.35714285714286</v>
      </c>
    </row>
    <row r="141" spans="1:13" x14ac:dyDescent="0.25">
      <c r="A141" s="24" t="s">
        <v>80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1:13" x14ac:dyDescent="0.25">
      <c r="A142" s="24" t="s">
        <v>46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1:13" x14ac:dyDescent="0.25">
      <c r="A143" s="18" t="s">
        <v>79</v>
      </c>
      <c r="B143" s="15" t="s">
        <v>78</v>
      </c>
      <c r="C143" s="14">
        <v>100</v>
      </c>
      <c r="D143" s="13">
        <v>1</v>
      </c>
      <c r="E143" s="13">
        <v>5</v>
      </c>
      <c r="F143" s="13">
        <v>6.7</v>
      </c>
      <c r="G143" s="13">
        <v>76</v>
      </c>
      <c r="H143" s="13">
        <v>32.08</v>
      </c>
      <c r="I143" s="13">
        <v>9.64</v>
      </c>
      <c r="J143" s="13">
        <v>0.4</v>
      </c>
      <c r="K143" s="13">
        <v>0.01</v>
      </c>
      <c r="L143" s="13">
        <v>0.02</v>
      </c>
      <c r="M143" s="13">
        <v>17.84</v>
      </c>
    </row>
    <row r="144" spans="1:13" x14ac:dyDescent="0.25">
      <c r="A144" s="20" t="s">
        <v>77</v>
      </c>
      <c r="B144" s="19" t="s">
        <v>76</v>
      </c>
      <c r="C144" s="13" t="s">
        <v>41</v>
      </c>
      <c r="D144" s="13">
        <v>7.78</v>
      </c>
      <c r="E144" s="13">
        <v>10</v>
      </c>
      <c r="F144" s="13">
        <v>43.56</v>
      </c>
      <c r="G144" s="13">
        <v>295.56</v>
      </c>
      <c r="H144" s="13">
        <v>195.12</v>
      </c>
      <c r="I144" s="13">
        <v>42.9</v>
      </c>
      <c r="J144" s="13">
        <v>0.61</v>
      </c>
      <c r="K144" s="13">
        <v>0.09</v>
      </c>
      <c r="L144" s="13">
        <v>0.24</v>
      </c>
      <c r="M144" s="13">
        <v>0.86</v>
      </c>
    </row>
    <row r="145" spans="1:13" x14ac:dyDescent="0.25">
      <c r="A145" s="20" t="s">
        <v>75</v>
      </c>
      <c r="B145" s="19" t="s">
        <v>74</v>
      </c>
      <c r="C145" s="14">
        <v>200</v>
      </c>
      <c r="D145" s="13">
        <v>2.9</v>
      </c>
      <c r="E145" s="13">
        <v>2.8</v>
      </c>
      <c r="F145" s="13">
        <v>14.9</v>
      </c>
      <c r="G145" s="13">
        <v>94</v>
      </c>
      <c r="H145" s="13">
        <v>105.86</v>
      </c>
      <c r="I145" s="13">
        <v>12.18</v>
      </c>
      <c r="J145" s="13">
        <v>0.11</v>
      </c>
      <c r="K145" s="13">
        <v>0.03</v>
      </c>
      <c r="L145" s="13">
        <v>0.01</v>
      </c>
      <c r="M145" s="13">
        <v>0.52</v>
      </c>
    </row>
    <row r="146" spans="1:13" x14ac:dyDescent="0.25">
      <c r="A146" s="16"/>
      <c r="B146" s="15" t="s">
        <v>20</v>
      </c>
      <c r="C146" s="14">
        <v>70</v>
      </c>
      <c r="D146" s="13">
        <v>5.32</v>
      </c>
      <c r="E146" s="13">
        <v>0.63</v>
      </c>
      <c r="F146" s="13">
        <v>34.79</v>
      </c>
      <c r="G146" s="13">
        <v>158.19999999999999</v>
      </c>
      <c r="H146" s="13">
        <v>18.2</v>
      </c>
      <c r="I146" s="13">
        <v>24.5</v>
      </c>
      <c r="J146" s="13">
        <v>1.1200000000000001</v>
      </c>
      <c r="K146" s="13">
        <v>0.11</v>
      </c>
      <c r="L146" s="13">
        <v>0.06</v>
      </c>
      <c r="M146" s="13">
        <v>0</v>
      </c>
    </row>
    <row r="147" spans="1:13" x14ac:dyDescent="0.25">
      <c r="A147" s="16"/>
      <c r="B147" s="19" t="s">
        <v>73</v>
      </c>
      <c r="C147" s="13">
        <v>40</v>
      </c>
      <c r="D147" s="17">
        <v>5.0999999999999996</v>
      </c>
      <c r="E147" s="17">
        <v>4.5999999999999996</v>
      </c>
      <c r="F147" s="17">
        <v>0.3</v>
      </c>
      <c r="G147" s="17">
        <v>63</v>
      </c>
      <c r="H147" s="17">
        <v>22</v>
      </c>
      <c r="I147" s="17">
        <v>4.8</v>
      </c>
      <c r="J147" s="17">
        <v>1</v>
      </c>
      <c r="K147" s="17">
        <v>0.3</v>
      </c>
      <c r="L147" s="17">
        <v>0</v>
      </c>
      <c r="M147" s="17">
        <v>0</v>
      </c>
    </row>
    <row r="148" spans="1:13" x14ac:dyDescent="0.25">
      <c r="A148" s="27" t="s">
        <v>19</v>
      </c>
      <c r="B148" s="26"/>
      <c r="C148" s="12"/>
      <c r="D148" s="11">
        <f>D143+D144+D145+D146+D147</f>
        <v>22.1</v>
      </c>
      <c r="E148" s="11">
        <f>E143+E144+E145+E146+E147</f>
        <v>23.03</v>
      </c>
      <c r="F148" s="11">
        <f>F143+F144+F145+F146+F147</f>
        <v>100.25000000000001</v>
      </c>
      <c r="G148" s="11">
        <f>G143+G144+G145+G146+G147</f>
        <v>686.76</v>
      </c>
      <c r="H148" s="11">
        <f>H143+H144+H145+H146+H147</f>
        <v>373.26</v>
      </c>
      <c r="I148" s="11">
        <f>I143+I144+I145+I146+I147</f>
        <v>94.02</v>
      </c>
      <c r="J148" s="11">
        <f>J143+J144+J145+J146+J147</f>
        <v>3.24</v>
      </c>
      <c r="K148" s="11">
        <f>K143+K144+K145+K146+K147</f>
        <v>0.54</v>
      </c>
      <c r="L148" s="11">
        <f>L143+L144+L145+L146+L147</f>
        <v>0.33</v>
      </c>
      <c r="M148" s="11">
        <f>M143+M144+M145+M146+M147</f>
        <v>19.22</v>
      </c>
    </row>
    <row r="149" spans="1:13" x14ac:dyDescent="0.25">
      <c r="A149" s="23" t="s">
        <v>37</v>
      </c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 x14ac:dyDescent="0.25">
      <c r="A150" s="18" t="s">
        <v>72</v>
      </c>
      <c r="B150" s="15" t="s">
        <v>71</v>
      </c>
      <c r="C150" s="14">
        <v>100</v>
      </c>
      <c r="D150" s="13">
        <v>1.6</v>
      </c>
      <c r="E150" s="13">
        <v>9</v>
      </c>
      <c r="F150" s="13">
        <v>9.1</v>
      </c>
      <c r="G150" s="13">
        <v>124</v>
      </c>
      <c r="H150" s="13">
        <v>42.5</v>
      </c>
      <c r="I150" s="13">
        <v>14.86</v>
      </c>
      <c r="J150" s="13">
        <v>1.02</v>
      </c>
      <c r="K150" s="13">
        <v>0.03</v>
      </c>
      <c r="L150" s="13">
        <v>0.03</v>
      </c>
      <c r="M150" s="13">
        <v>17.5</v>
      </c>
    </row>
    <row r="151" spans="1:13" x14ac:dyDescent="0.25">
      <c r="A151" s="18" t="s">
        <v>70</v>
      </c>
      <c r="B151" s="15" t="s">
        <v>69</v>
      </c>
      <c r="C151" s="14" t="s">
        <v>54</v>
      </c>
      <c r="D151" s="13">
        <v>2.15</v>
      </c>
      <c r="E151" s="13">
        <v>5.25</v>
      </c>
      <c r="F151" s="13">
        <v>13.65</v>
      </c>
      <c r="G151" s="13">
        <v>112</v>
      </c>
      <c r="H151" s="13">
        <v>23.72</v>
      </c>
      <c r="I151" s="13">
        <v>24.15</v>
      </c>
      <c r="J151" s="13">
        <v>0.91</v>
      </c>
      <c r="K151" s="13">
        <v>0.08</v>
      </c>
      <c r="L151" s="13">
        <v>0.06</v>
      </c>
      <c r="M151" s="13">
        <v>12.6</v>
      </c>
    </row>
    <row r="152" spans="1:13" x14ac:dyDescent="0.25">
      <c r="A152" s="20" t="s">
        <v>68</v>
      </c>
      <c r="B152" s="19" t="s">
        <v>67</v>
      </c>
      <c r="C152" s="13">
        <v>280</v>
      </c>
      <c r="D152" s="13">
        <v>21</v>
      </c>
      <c r="E152" s="13">
        <v>22.59</v>
      </c>
      <c r="F152" s="13">
        <v>22.77</v>
      </c>
      <c r="G152" s="13">
        <v>378.93</v>
      </c>
      <c r="H152" s="13">
        <v>8.92</v>
      </c>
      <c r="I152" s="13">
        <v>8.0500000000000007</v>
      </c>
      <c r="J152" s="13">
        <v>0.39</v>
      </c>
      <c r="K152" s="13">
        <v>0.01</v>
      </c>
      <c r="L152" s="13">
        <v>0.01</v>
      </c>
      <c r="M152" s="13">
        <v>1.79</v>
      </c>
    </row>
    <row r="153" spans="1:13" s="28" customFormat="1" x14ac:dyDescent="0.25">
      <c r="A153" s="22" t="s">
        <v>66</v>
      </c>
      <c r="B153" s="31" t="s">
        <v>65</v>
      </c>
      <c r="C153" s="30">
        <v>200</v>
      </c>
      <c r="D153" s="29">
        <v>0.2</v>
      </c>
      <c r="E153" s="29">
        <v>0.1</v>
      </c>
      <c r="F153" s="29">
        <v>17.2</v>
      </c>
      <c r="G153" s="29">
        <v>68</v>
      </c>
      <c r="H153" s="29">
        <v>6.03</v>
      </c>
      <c r="I153" s="29">
        <v>3.13</v>
      </c>
      <c r="J153" s="29">
        <v>0.8</v>
      </c>
      <c r="K153" s="29">
        <v>0.01</v>
      </c>
      <c r="L153" s="29">
        <v>0.01</v>
      </c>
      <c r="M153" s="29">
        <v>1.36</v>
      </c>
    </row>
    <row r="154" spans="1:13" x14ac:dyDescent="0.25">
      <c r="A154" s="18"/>
      <c r="B154" s="15" t="s">
        <v>21</v>
      </c>
      <c r="C154" s="14">
        <v>50</v>
      </c>
      <c r="D154" s="13">
        <v>3.4</v>
      </c>
      <c r="E154" s="13">
        <v>0.6</v>
      </c>
      <c r="F154" s="13">
        <v>23.2</v>
      </c>
      <c r="G154" s="13">
        <v>107.5</v>
      </c>
      <c r="H154" s="13">
        <v>15</v>
      </c>
      <c r="I154" s="13">
        <v>23</v>
      </c>
      <c r="J154" s="13">
        <v>1.1499999999999999</v>
      </c>
      <c r="K154" s="13">
        <v>0.08</v>
      </c>
      <c r="L154" s="13">
        <v>0.05</v>
      </c>
      <c r="M154" s="13">
        <v>0</v>
      </c>
    </row>
    <row r="155" spans="1:13" x14ac:dyDescent="0.25">
      <c r="A155" s="16"/>
      <c r="B155" s="15" t="s">
        <v>20</v>
      </c>
      <c r="C155" s="14">
        <v>60</v>
      </c>
      <c r="D155" s="13">
        <v>4.5599999999999996</v>
      </c>
      <c r="E155" s="13">
        <v>0.54</v>
      </c>
      <c r="F155" s="13">
        <v>29.82</v>
      </c>
      <c r="G155" s="13">
        <v>135.6</v>
      </c>
      <c r="H155" s="13">
        <v>15.6</v>
      </c>
      <c r="I155" s="13">
        <v>21</v>
      </c>
      <c r="J155" s="13">
        <v>0.96</v>
      </c>
      <c r="K155" s="13">
        <v>0.1</v>
      </c>
      <c r="L155" s="13">
        <v>0.05</v>
      </c>
      <c r="M155" s="13">
        <v>0</v>
      </c>
    </row>
    <row r="156" spans="1:13" x14ac:dyDescent="0.25">
      <c r="A156" s="16"/>
      <c r="B156" s="15"/>
      <c r="C156" s="14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1:13" x14ac:dyDescent="0.25">
      <c r="A157" s="27" t="s">
        <v>19</v>
      </c>
      <c r="B157" s="26"/>
      <c r="C157" s="12"/>
      <c r="D157" s="11">
        <f>D150+D151+D152+D153+D154+D155+D156</f>
        <v>32.909999999999997</v>
      </c>
      <c r="E157" s="11">
        <f>E150+E151+E152+E153+E154+E155+E156</f>
        <v>38.080000000000005</v>
      </c>
      <c r="F157" s="11">
        <f>F150+F151+F152+F153+F154+F155+F156</f>
        <v>115.74000000000001</v>
      </c>
      <c r="G157" s="11">
        <f>G150+G151+G152+G153+G154+G155+G156</f>
        <v>926.03000000000009</v>
      </c>
      <c r="H157" s="11">
        <f>H150+H151+H152+H153+H154+H155+H156</f>
        <v>111.77</v>
      </c>
      <c r="I157" s="11">
        <f>I150+I151+I152+I153+I154+I155+I156</f>
        <v>94.19</v>
      </c>
      <c r="J157" s="11">
        <f>J150+J151+J152+J153+J154+J155+J156</f>
        <v>5.2299999999999995</v>
      </c>
      <c r="K157" s="11">
        <f>K150+K151+K152+K153+K154+K155+K156</f>
        <v>0.31000000000000005</v>
      </c>
      <c r="L157" s="11">
        <f>L150+L151+L152+L153+L154+L155+L156</f>
        <v>0.20999999999999996</v>
      </c>
      <c r="M157" s="11">
        <f>M150+M151+M152+M153+M154+M155+M156</f>
        <v>33.25</v>
      </c>
    </row>
    <row r="158" spans="1:13" x14ac:dyDescent="0.25">
      <c r="A158" s="9" t="s">
        <v>18</v>
      </c>
      <c r="B158" s="9"/>
      <c r="C158" s="9"/>
      <c r="D158" s="10">
        <f>D148+D157</f>
        <v>55.01</v>
      </c>
      <c r="E158" s="10">
        <f>E148+E157</f>
        <v>61.110000000000007</v>
      </c>
      <c r="F158" s="10">
        <f>F148+F157</f>
        <v>215.99</v>
      </c>
      <c r="G158" s="10">
        <f>G148+G157</f>
        <v>1612.79</v>
      </c>
      <c r="H158" s="10">
        <f>H148+H157</f>
        <v>485.03</v>
      </c>
      <c r="I158" s="10">
        <f>I148+I157</f>
        <v>188.20999999999998</v>
      </c>
      <c r="J158" s="10">
        <f>J148+J157</f>
        <v>8.4699999999999989</v>
      </c>
      <c r="K158" s="10">
        <f>K148+K157</f>
        <v>0.85000000000000009</v>
      </c>
      <c r="L158" s="10">
        <f>L148+L157</f>
        <v>0.54</v>
      </c>
      <c r="M158" s="10">
        <f>M148+M157</f>
        <v>52.47</v>
      </c>
    </row>
    <row r="159" spans="1:13" x14ac:dyDescent="0.25">
      <c r="A159" s="9" t="s">
        <v>17</v>
      </c>
      <c r="B159" s="9"/>
      <c r="C159" s="9"/>
      <c r="D159" s="5">
        <f>D158*100/D216</f>
        <v>101.87037037037037</v>
      </c>
      <c r="E159" s="5">
        <f>E158*100/E216</f>
        <v>110.70652173913045</v>
      </c>
      <c r="F159" s="5">
        <f>F158*100/F216</f>
        <v>93.990426457789383</v>
      </c>
      <c r="G159" s="5">
        <f>G158*100/G216</f>
        <v>98.822916666666671</v>
      </c>
      <c r="H159" s="5">
        <f>H158*100/H216</f>
        <v>67.365277777777777</v>
      </c>
      <c r="I159" s="5">
        <f>I158*100/I216</f>
        <v>104.56111111111109</v>
      </c>
      <c r="J159" s="5">
        <f>J158*100/J216</f>
        <v>78.425925925925924</v>
      </c>
      <c r="K159" s="5">
        <f>K158*100/K216</f>
        <v>101.19047619047622</v>
      </c>
      <c r="L159" s="5">
        <f>L158*100/L216</f>
        <v>56.25</v>
      </c>
      <c r="M159" s="5">
        <f>M158*100/M216</f>
        <v>124.92857142857143</v>
      </c>
    </row>
    <row r="160" spans="1:13" x14ac:dyDescent="0.25">
      <c r="A160" s="24" t="s">
        <v>64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1:13" x14ac:dyDescent="0.25">
      <c r="A161" s="24" t="s">
        <v>46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1:13" x14ac:dyDescent="0.25">
      <c r="A162" s="18" t="s">
        <v>63</v>
      </c>
      <c r="B162" s="15" t="s">
        <v>62</v>
      </c>
      <c r="C162" s="14">
        <v>100</v>
      </c>
      <c r="D162" s="13">
        <v>0.9</v>
      </c>
      <c r="E162" s="13">
        <v>5.0999999999999996</v>
      </c>
      <c r="F162" s="13">
        <v>8.3000000000000007</v>
      </c>
      <c r="G162" s="13">
        <v>82</v>
      </c>
      <c r="H162" s="13">
        <v>20.83</v>
      </c>
      <c r="I162" s="13">
        <v>12.1</v>
      </c>
      <c r="J162" s="13">
        <v>1.2</v>
      </c>
      <c r="K162" s="13">
        <v>0.03</v>
      </c>
      <c r="L162" s="13">
        <v>0.03</v>
      </c>
      <c r="M162" s="13">
        <v>8</v>
      </c>
    </row>
    <row r="163" spans="1:13" x14ac:dyDescent="0.25">
      <c r="A163" s="20" t="s">
        <v>61</v>
      </c>
      <c r="B163" s="19" t="s">
        <v>60</v>
      </c>
      <c r="C163" s="13" t="s">
        <v>41</v>
      </c>
      <c r="D163" s="13">
        <v>7.11</v>
      </c>
      <c r="E163" s="13">
        <v>7.56</v>
      </c>
      <c r="F163" s="13">
        <v>36.78</v>
      </c>
      <c r="G163" s="13">
        <v>245.56</v>
      </c>
      <c r="H163" s="13">
        <v>146.91999999999999</v>
      </c>
      <c r="I163" s="13">
        <v>33.86</v>
      </c>
      <c r="J163" s="13">
        <v>0.89</v>
      </c>
      <c r="K163" s="13">
        <v>0.13</v>
      </c>
      <c r="L163" s="13">
        <v>0.16</v>
      </c>
      <c r="M163" s="13">
        <v>0.49</v>
      </c>
    </row>
    <row r="164" spans="1:13" x14ac:dyDescent="0.25">
      <c r="A164" s="20" t="s">
        <v>23</v>
      </c>
      <c r="B164" s="19" t="s">
        <v>22</v>
      </c>
      <c r="C164" s="14">
        <v>200</v>
      </c>
      <c r="D164" s="13">
        <v>0.1</v>
      </c>
      <c r="E164" s="13">
        <v>0.03</v>
      </c>
      <c r="F164" s="13">
        <v>9.9</v>
      </c>
      <c r="G164" s="13">
        <v>35</v>
      </c>
      <c r="H164" s="13">
        <v>0.26</v>
      </c>
      <c r="I164" s="13">
        <v>0</v>
      </c>
      <c r="J164" s="13">
        <v>0.03</v>
      </c>
      <c r="K164" s="13">
        <v>0</v>
      </c>
      <c r="L164" s="13">
        <v>0</v>
      </c>
      <c r="M164" s="13">
        <v>0</v>
      </c>
    </row>
    <row r="165" spans="1:13" x14ac:dyDescent="0.25">
      <c r="A165" s="20"/>
      <c r="B165" s="15" t="s">
        <v>59</v>
      </c>
      <c r="C165" s="14">
        <v>20</v>
      </c>
      <c r="D165" s="13">
        <v>0.26</v>
      </c>
      <c r="E165" s="13">
        <v>14.5</v>
      </c>
      <c r="F165" s="13">
        <v>0.18</v>
      </c>
      <c r="G165" s="13">
        <v>132.19999999999999</v>
      </c>
      <c r="H165" s="13">
        <v>4.8</v>
      </c>
      <c r="I165" s="13">
        <v>0.6</v>
      </c>
      <c r="J165" s="13">
        <v>0.04</v>
      </c>
      <c r="K165" s="13">
        <v>0</v>
      </c>
      <c r="L165" s="13">
        <v>0</v>
      </c>
      <c r="M165" s="13">
        <v>0</v>
      </c>
    </row>
    <row r="166" spans="1:13" x14ac:dyDescent="0.25">
      <c r="A166" s="16"/>
      <c r="B166" s="15" t="s">
        <v>20</v>
      </c>
      <c r="C166" s="14">
        <v>80</v>
      </c>
      <c r="D166" s="13">
        <v>6.08</v>
      </c>
      <c r="E166" s="13">
        <v>0.72</v>
      </c>
      <c r="F166" s="13">
        <v>39.76</v>
      </c>
      <c r="G166" s="13">
        <v>180.8</v>
      </c>
      <c r="H166" s="13">
        <v>20.8</v>
      </c>
      <c r="I166" s="13">
        <v>28</v>
      </c>
      <c r="J166" s="13">
        <v>1.28</v>
      </c>
      <c r="K166" s="13">
        <v>0.13</v>
      </c>
      <c r="L166" s="13">
        <v>0.06</v>
      </c>
      <c r="M166" s="13">
        <v>0</v>
      </c>
    </row>
    <row r="167" spans="1:13" x14ac:dyDescent="0.25">
      <c r="A167" s="2" t="s">
        <v>19</v>
      </c>
      <c r="B167" s="2"/>
      <c r="C167" s="12"/>
      <c r="D167" s="11">
        <f>D162+D163+D164+D165+D166</f>
        <v>14.45</v>
      </c>
      <c r="E167" s="11">
        <f>E162+E163+E164+E165+E166</f>
        <v>27.909999999999997</v>
      </c>
      <c r="F167" s="11">
        <f>F162+F163+F164+F165+F166</f>
        <v>94.919999999999987</v>
      </c>
      <c r="G167" s="11">
        <f>G162+G163+G164+G165+G166</f>
        <v>675.56</v>
      </c>
      <c r="H167" s="11">
        <f>H162+H163+H164+H165+H166</f>
        <v>193.61</v>
      </c>
      <c r="I167" s="11">
        <f>I162+I163+I164+I165+I166</f>
        <v>74.56</v>
      </c>
      <c r="J167" s="11">
        <f>J162+J163+J164+J165+J166</f>
        <v>3.4399999999999995</v>
      </c>
      <c r="K167" s="11">
        <f>K162+K163+K164+K165+K166</f>
        <v>0.29000000000000004</v>
      </c>
      <c r="L167" s="11">
        <f>L162+L163+L164+L165+L166</f>
        <v>0.25</v>
      </c>
      <c r="M167" s="11">
        <f>M162+M163+M164+M165+M166</f>
        <v>8.49</v>
      </c>
    </row>
    <row r="168" spans="1:13" x14ac:dyDescent="0.25">
      <c r="A168" s="23" t="s">
        <v>37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 x14ac:dyDescent="0.25">
      <c r="A169" s="18" t="s">
        <v>58</v>
      </c>
      <c r="B169" s="15" t="s">
        <v>57</v>
      </c>
      <c r="C169" s="14">
        <v>100</v>
      </c>
      <c r="D169" s="13">
        <v>0.9</v>
      </c>
      <c r="E169" s="13">
        <v>3.4</v>
      </c>
      <c r="F169" s="13">
        <v>8.4</v>
      </c>
      <c r="G169" s="13">
        <v>67</v>
      </c>
      <c r="H169" s="13">
        <v>19.14</v>
      </c>
      <c r="I169" s="13">
        <v>23.1</v>
      </c>
      <c r="J169" s="13">
        <v>0.79</v>
      </c>
      <c r="K169" s="13">
        <v>0.03</v>
      </c>
      <c r="L169" s="13">
        <v>0.04</v>
      </c>
      <c r="M169" s="13">
        <v>2.1</v>
      </c>
    </row>
    <row r="170" spans="1:13" x14ac:dyDescent="0.25">
      <c r="A170" s="18" t="s">
        <v>56</v>
      </c>
      <c r="B170" s="15" t="s">
        <v>55</v>
      </c>
      <c r="C170" s="14" t="s">
        <v>54</v>
      </c>
      <c r="D170" s="13">
        <v>2.35</v>
      </c>
      <c r="E170" s="13">
        <v>8.25</v>
      </c>
      <c r="F170" s="13">
        <v>13.6</v>
      </c>
      <c r="G170" s="13">
        <v>137.5</v>
      </c>
      <c r="H170" s="13">
        <v>50.6</v>
      </c>
      <c r="I170" s="13">
        <v>25.18</v>
      </c>
      <c r="J170" s="13">
        <v>1.1399999999999999</v>
      </c>
      <c r="K170" s="13">
        <v>0.05</v>
      </c>
      <c r="L170" s="13">
        <v>0.08</v>
      </c>
      <c r="M170" s="13">
        <v>8.19</v>
      </c>
    </row>
    <row r="171" spans="1:13" x14ac:dyDescent="0.25">
      <c r="A171" s="20" t="s">
        <v>53</v>
      </c>
      <c r="B171" s="19" t="s">
        <v>52</v>
      </c>
      <c r="C171" s="14" t="s">
        <v>29</v>
      </c>
      <c r="D171" s="13">
        <v>6.6</v>
      </c>
      <c r="E171" s="13">
        <v>5</v>
      </c>
      <c r="F171" s="13">
        <v>40</v>
      </c>
      <c r="G171" s="13">
        <v>235</v>
      </c>
      <c r="H171" s="13">
        <v>11.17</v>
      </c>
      <c r="I171" s="13">
        <v>8.77</v>
      </c>
      <c r="J171" s="13">
        <v>0.89</v>
      </c>
      <c r="K171" s="13">
        <v>7.0000000000000007E-2</v>
      </c>
      <c r="L171" s="13">
        <v>0.02</v>
      </c>
      <c r="M171" s="13">
        <v>0</v>
      </c>
    </row>
    <row r="172" spans="1:13" x14ac:dyDescent="0.25">
      <c r="A172" s="20" t="s">
        <v>51</v>
      </c>
      <c r="B172" s="19" t="s">
        <v>50</v>
      </c>
      <c r="C172" s="13">
        <v>100</v>
      </c>
      <c r="D172" s="25">
        <v>14</v>
      </c>
      <c r="E172" s="25">
        <v>12.2</v>
      </c>
      <c r="F172" s="25">
        <v>10.1</v>
      </c>
      <c r="G172" s="25">
        <v>207</v>
      </c>
      <c r="H172" s="25">
        <v>35.53</v>
      </c>
      <c r="I172" s="25">
        <v>26.54</v>
      </c>
      <c r="J172" s="25">
        <v>1.1399999999999999</v>
      </c>
      <c r="K172" s="25">
        <v>0.08</v>
      </c>
      <c r="L172" s="25">
        <v>0.16</v>
      </c>
      <c r="M172" s="25">
        <v>0.12</v>
      </c>
    </row>
    <row r="173" spans="1:13" x14ac:dyDescent="0.25">
      <c r="A173" s="20" t="s">
        <v>49</v>
      </c>
      <c r="B173" s="19" t="s">
        <v>48</v>
      </c>
      <c r="C173" s="14">
        <v>200</v>
      </c>
      <c r="D173" s="13">
        <v>0.2</v>
      </c>
      <c r="E173" s="13">
        <v>0.04</v>
      </c>
      <c r="F173" s="13">
        <v>10.199999999999999</v>
      </c>
      <c r="G173" s="13">
        <v>41</v>
      </c>
      <c r="H173" s="13">
        <v>3.1</v>
      </c>
      <c r="I173" s="13">
        <v>0.84</v>
      </c>
      <c r="J173" s="13">
        <v>7.0000000000000007E-2</v>
      </c>
      <c r="K173" s="13">
        <v>0</v>
      </c>
      <c r="L173" s="13">
        <v>0</v>
      </c>
      <c r="M173" s="13">
        <v>0.52</v>
      </c>
    </row>
    <row r="174" spans="1:13" x14ac:dyDescent="0.25">
      <c r="A174" s="18"/>
      <c r="B174" s="15" t="s">
        <v>21</v>
      </c>
      <c r="C174" s="14">
        <v>60</v>
      </c>
      <c r="D174" s="13">
        <v>4.08</v>
      </c>
      <c r="E174" s="13">
        <v>0.72</v>
      </c>
      <c r="F174" s="13">
        <v>27.84</v>
      </c>
      <c r="G174" s="13">
        <v>129</v>
      </c>
      <c r="H174" s="13">
        <v>18</v>
      </c>
      <c r="I174" s="13">
        <v>27.6</v>
      </c>
      <c r="J174" s="13">
        <v>1.38</v>
      </c>
      <c r="K174" s="13">
        <v>0.1</v>
      </c>
      <c r="L174" s="13">
        <v>0.05</v>
      </c>
      <c r="M174" s="13">
        <v>0</v>
      </c>
    </row>
    <row r="175" spans="1:13" x14ac:dyDescent="0.25">
      <c r="A175" s="16"/>
      <c r="B175" s="15" t="s">
        <v>20</v>
      </c>
      <c r="C175" s="14">
        <v>80</v>
      </c>
      <c r="D175" s="13">
        <v>6.08</v>
      </c>
      <c r="E175" s="13">
        <v>0.72</v>
      </c>
      <c r="F175" s="13">
        <v>39.76</v>
      </c>
      <c r="G175" s="13">
        <v>180.8</v>
      </c>
      <c r="H175" s="13">
        <v>20.8</v>
      </c>
      <c r="I175" s="13">
        <v>28</v>
      </c>
      <c r="J175" s="13">
        <v>1.28</v>
      </c>
      <c r="K175" s="13">
        <v>0.13</v>
      </c>
      <c r="L175" s="13">
        <v>0.06</v>
      </c>
      <c r="M175" s="13">
        <v>0</v>
      </c>
    </row>
    <row r="176" spans="1:13" x14ac:dyDescent="0.25">
      <c r="A176" s="2" t="s">
        <v>19</v>
      </c>
      <c r="B176" s="2"/>
      <c r="C176" s="12"/>
      <c r="D176" s="11">
        <f>D169+D170+D171+D172+D173+D174+D175</f>
        <v>34.21</v>
      </c>
      <c r="E176" s="11">
        <f>E169+E170+E171+E172+E173+E174+E175</f>
        <v>30.329999999999995</v>
      </c>
      <c r="F176" s="11">
        <f>F169+F170+F171+F172+F173+F174+F175</f>
        <v>149.9</v>
      </c>
      <c r="G176" s="11">
        <f>G169+G170+G171+G172+G173+G174+G175</f>
        <v>997.3</v>
      </c>
      <c r="H176" s="11">
        <f>H169+H170+H171+H172+H173+H174+H175</f>
        <v>158.34000000000003</v>
      </c>
      <c r="I176" s="11">
        <f>I169+I170+I171+I172+I173+I174+I175</f>
        <v>140.03</v>
      </c>
      <c r="J176" s="11">
        <f>J169+J170+J171+J172+J173+J174+J175</f>
        <v>6.69</v>
      </c>
      <c r="K176" s="11">
        <f>K169+K170+K171+K172+K173+K174+K175</f>
        <v>0.46000000000000008</v>
      </c>
      <c r="L176" s="11">
        <f>L169+L170+L171+L172+L173+L174+L175</f>
        <v>0.41</v>
      </c>
      <c r="M176" s="11">
        <f>M169+M170+M171+M172+M173+M174+M175</f>
        <v>10.929999999999998</v>
      </c>
    </row>
    <row r="177" spans="1:13" x14ac:dyDescent="0.25">
      <c r="A177" s="9" t="s">
        <v>18</v>
      </c>
      <c r="B177" s="9"/>
      <c r="C177" s="9"/>
      <c r="D177" s="10">
        <f>D167+D176</f>
        <v>48.66</v>
      </c>
      <c r="E177" s="10">
        <f>E167+E176</f>
        <v>58.239999999999995</v>
      </c>
      <c r="F177" s="10">
        <f>F167+F176</f>
        <v>244.82</v>
      </c>
      <c r="G177" s="10">
        <f>G167+G176</f>
        <v>1672.86</v>
      </c>
      <c r="H177" s="10">
        <f>H167+H176</f>
        <v>351.95000000000005</v>
      </c>
      <c r="I177" s="10">
        <f>I167+I176</f>
        <v>214.59</v>
      </c>
      <c r="J177" s="10">
        <f>J167+J176</f>
        <v>10.129999999999999</v>
      </c>
      <c r="K177" s="10">
        <f>K167+K176</f>
        <v>0.75000000000000011</v>
      </c>
      <c r="L177" s="10">
        <f>L167+L176</f>
        <v>0.65999999999999992</v>
      </c>
      <c r="M177" s="10">
        <f>M167+M176</f>
        <v>19.419999999999998</v>
      </c>
    </row>
    <row r="178" spans="1:13" x14ac:dyDescent="0.25">
      <c r="A178" s="9" t="s">
        <v>17</v>
      </c>
      <c r="B178" s="9"/>
      <c r="C178" s="9"/>
      <c r="D178" s="5">
        <f>D177*100/D216</f>
        <v>90.111111111111114</v>
      </c>
      <c r="E178" s="5">
        <f>E177*100/E216</f>
        <v>105.50724637681157</v>
      </c>
      <c r="F178" s="5">
        <f>F177*100/F216</f>
        <v>106.5361183637946</v>
      </c>
      <c r="G178" s="5">
        <f>G177*100/G216</f>
        <v>102.50367647058823</v>
      </c>
      <c r="H178" s="5">
        <f>H177*100/H216</f>
        <v>48.881944444444457</v>
      </c>
      <c r="I178" s="5">
        <f>I177*100/I216</f>
        <v>119.21666666666667</v>
      </c>
      <c r="J178" s="5">
        <f>J177*100/J216</f>
        <v>93.796296296296291</v>
      </c>
      <c r="K178" s="5">
        <f>K177*100/K216</f>
        <v>89.28571428571432</v>
      </c>
      <c r="L178" s="5">
        <f>L177*100/L216</f>
        <v>68.749999999999986</v>
      </c>
      <c r="M178" s="5">
        <f>M177*100/M216</f>
        <v>46.238095238095234</v>
      </c>
    </row>
    <row r="179" spans="1:13" x14ac:dyDescent="0.25">
      <c r="A179" s="24" t="s">
        <v>47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1:13" x14ac:dyDescent="0.25">
      <c r="A180" s="24" t="s">
        <v>46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1:13" x14ac:dyDescent="0.25">
      <c r="A181" s="18" t="s">
        <v>45</v>
      </c>
      <c r="B181" s="15" t="s">
        <v>44</v>
      </c>
      <c r="C181" s="14">
        <v>100</v>
      </c>
      <c r="D181" s="13">
        <v>1</v>
      </c>
      <c r="E181" s="13">
        <v>4.5</v>
      </c>
      <c r="F181" s="13">
        <v>6.6</v>
      </c>
      <c r="G181" s="13">
        <v>71</v>
      </c>
      <c r="H181" s="13">
        <v>27.48</v>
      </c>
      <c r="I181" s="13">
        <v>14.68</v>
      </c>
      <c r="J181" s="13">
        <v>1.18</v>
      </c>
      <c r="K181" s="13">
        <v>0.02</v>
      </c>
      <c r="L181" s="13">
        <v>0.03</v>
      </c>
      <c r="M181" s="13">
        <v>4.26</v>
      </c>
    </row>
    <row r="182" spans="1:13" x14ac:dyDescent="0.25">
      <c r="A182" s="20" t="s">
        <v>43</v>
      </c>
      <c r="B182" s="19" t="s">
        <v>42</v>
      </c>
      <c r="C182" s="13" t="s">
        <v>41</v>
      </c>
      <c r="D182" s="13">
        <v>8.11</v>
      </c>
      <c r="E182" s="13">
        <v>9.44</v>
      </c>
      <c r="F182" s="13">
        <v>28.89</v>
      </c>
      <c r="G182" s="13">
        <v>233.33</v>
      </c>
      <c r="H182" s="13">
        <v>133.6</v>
      </c>
      <c r="I182" s="13">
        <v>74.27</v>
      </c>
      <c r="J182" s="13">
        <v>2.2000000000000002</v>
      </c>
      <c r="K182" s="13">
        <v>0.2</v>
      </c>
      <c r="L182" s="13">
        <v>0.2</v>
      </c>
      <c r="M182" s="13">
        <v>0.52</v>
      </c>
    </row>
    <row r="183" spans="1:13" x14ac:dyDescent="0.25">
      <c r="A183" s="20" t="s">
        <v>40</v>
      </c>
      <c r="B183" s="19" t="s">
        <v>39</v>
      </c>
      <c r="C183" s="14">
        <v>200</v>
      </c>
      <c r="D183" s="13">
        <v>3.3</v>
      </c>
      <c r="E183" s="13">
        <v>2.5</v>
      </c>
      <c r="F183" s="13">
        <v>13.7</v>
      </c>
      <c r="G183" s="13">
        <v>88</v>
      </c>
      <c r="H183" s="13">
        <v>108.57</v>
      </c>
      <c r="I183" s="13">
        <v>51.1</v>
      </c>
      <c r="J183" s="13">
        <v>0.6</v>
      </c>
      <c r="K183" s="13">
        <v>0.03</v>
      </c>
      <c r="L183" s="13">
        <v>0.12</v>
      </c>
      <c r="M183" s="13">
        <v>0.52</v>
      </c>
    </row>
    <row r="184" spans="1:13" x14ac:dyDescent="0.25">
      <c r="A184" s="18"/>
      <c r="B184" s="15" t="s">
        <v>20</v>
      </c>
      <c r="C184" s="14">
        <v>60</v>
      </c>
      <c r="D184" s="13">
        <v>4.5599999999999996</v>
      </c>
      <c r="E184" s="13">
        <v>0.54</v>
      </c>
      <c r="F184" s="13">
        <v>29.82</v>
      </c>
      <c r="G184" s="13">
        <v>135.6</v>
      </c>
      <c r="H184" s="13">
        <v>15.6</v>
      </c>
      <c r="I184" s="13">
        <v>21</v>
      </c>
      <c r="J184" s="13">
        <v>0.96</v>
      </c>
      <c r="K184" s="13">
        <v>0.1</v>
      </c>
      <c r="L184" s="13">
        <v>0.05</v>
      </c>
      <c r="M184" s="13">
        <v>0</v>
      </c>
    </row>
    <row r="185" spans="1:13" x14ac:dyDescent="0.25">
      <c r="A185" s="16"/>
      <c r="B185" s="15" t="s">
        <v>38</v>
      </c>
      <c r="C185" s="14">
        <v>15</v>
      </c>
      <c r="D185" s="13">
        <v>3.51</v>
      </c>
      <c r="E185" s="13">
        <v>4.5</v>
      </c>
      <c r="F185" s="13">
        <v>0</v>
      </c>
      <c r="G185" s="13">
        <v>55.65</v>
      </c>
      <c r="H185" s="13">
        <v>150</v>
      </c>
      <c r="I185" s="13">
        <v>7.05</v>
      </c>
      <c r="J185" s="13">
        <v>0.09</v>
      </c>
      <c r="K185" s="13">
        <v>0.01</v>
      </c>
      <c r="L185" s="13">
        <v>0.05</v>
      </c>
      <c r="M185" s="13">
        <v>0.24</v>
      </c>
    </row>
    <row r="186" spans="1:13" x14ac:dyDescent="0.25">
      <c r="A186" s="2" t="s">
        <v>19</v>
      </c>
      <c r="B186" s="2"/>
      <c r="C186" s="12"/>
      <c r="D186" s="11">
        <f>D181+D182+D183+D184+D185</f>
        <v>20.479999999999997</v>
      </c>
      <c r="E186" s="11">
        <f>E181+E182+E183+E184+E185</f>
        <v>21.479999999999997</v>
      </c>
      <c r="F186" s="11">
        <f>F181+F182+F183+F184+F185</f>
        <v>79.009999999999991</v>
      </c>
      <c r="G186" s="11">
        <f>G181+G182+G183+G184+G185</f>
        <v>583.58000000000004</v>
      </c>
      <c r="H186" s="11">
        <f>H181+H182+H183+H184+H185</f>
        <v>435.25</v>
      </c>
      <c r="I186" s="11">
        <f>I181+I182+I183+I184+I185</f>
        <v>168.1</v>
      </c>
      <c r="J186" s="11">
        <f>J181+J182+J183+J184+J185</f>
        <v>5.0299999999999994</v>
      </c>
      <c r="K186" s="11">
        <f>K181+K182+K183+K184+K185</f>
        <v>0.36</v>
      </c>
      <c r="L186" s="11">
        <f>L181+L182+L183+L184+L185</f>
        <v>0.44999999999999996</v>
      </c>
      <c r="M186" s="11">
        <f>M181+M182+M183+M184+M185</f>
        <v>5.5399999999999991</v>
      </c>
    </row>
    <row r="187" spans="1:13" x14ac:dyDescent="0.25">
      <c r="A187" s="23" t="s">
        <v>37</v>
      </c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 x14ac:dyDescent="0.25">
      <c r="A188" s="22" t="s">
        <v>36</v>
      </c>
      <c r="B188" s="21" t="s">
        <v>35</v>
      </c>
      <c r="C188" s="13">
        <v>100</v>
      </c>
      <c r="D188" s="13">
        <v>5</v>
      </c>
      <c r="E188" s="13">
        <v>0.2</v>
      </c>
      <c r="F188" s="13">
        <v>13.3</v>
      </c>
      <c r="G188" s="13">
        <v>72</v>
      </c>
      <c r="H188" s="13">
        <v>26</v>
      </c>
      <c r="I188" s="13">
        <v>38</v>
      </c>
      <c r="J188" s="13">
        <v>0.7</v>
      </c>
      <c r="K188" s="13">
        <v>0.35</v>
      </c>
      <c r="L188" s="13">
        <v>0.2</v>
      </c>
      <c r="M188" s="13">
        <v>25</v>
      </c>
    </row>
    <row r="189" spans="1:13" x14ac:dyDescent="0.25">
      <c r="A189" s="18" t="s">
        <v>34</v>
      </c>
      <c r="B189" s="15" t="s">
        <v>33</v>
      </c>
      <c r="C189" s="14" t="s">
        <v>32</v>
      </c>
      <c r="D189" s="13">
        <v>8</v>
      </c>
      <c r="E189" s="13">
        <v>4.4000000000000004</v>
      </c>
      <c r="F189" s="13">
        <v>31.85</v>
      </c>
      <c r="G189" s="13">
        <v>201.5</v>
      </c>
      <c r="H189" s="13">
        <v>30.45</v>
      </c>
      <c r="I189" s="13">
        <v>37.049999999999997</v>
      </c>
      <c r="J189" s="13">
        <v>2.15</v>
      </c>
      <c r="K189" s="13">
        <v>0.14000000000000001</v>
      </c>
      <c r="L189" s="13">
        <v>0.05</v>
      </c>
      <c r="M189" s="13">
        <v>4.33</v>
      </c>
    </row>
    <row r="190" spans="1:13" x14ac:dyDescent="0.25">
      <c r="A190" s="20" t="s">
        <v>31</v>
      </c>
      <c r="B190" s="19" t="s">
        <v>30</v>
      </c>
      <c r="C190" s="13" t="s">
        <v>29</v>
      </c>
      <c r="D190" s="13">
        <v>4.4000000000000004</v>
      </c>
      <c r="E190" s="13">
        <v>4.3</v>
      </c>
      <c r="F190" s="13">
        <v>45.2</v>
      </c>
      <c r="G190" s="13">
        <v>241</v>
      </c>
      <c r="H190" s="13">
        <v>66.36</v>
      </c>
      <c r="I190" s="13">
        <v>72.5</v>
      </c>
      <c r="J190" s="13">
        <v>1.46</v>
      </c>
      <c r="K190" s="13">
        <v>0.09</v>
      </c>
      <c r="L190" s="13">
        <v>7.0000000000000007E-2</v>
      </c>
      <c r="M190" s="13">
        <v>10.17</v>
      </c>
    </row>
    <row r="191" spans="1:13" x14ac:dyDescent="0.25">
      <c r="A191" s="18" t="s">
        <v>28</v>
      </c>
      <c r="B191" s="15" t="s">
        <v>27</v>
      </c>
      <c r="C191" s="13">
        <v>50</v>
      </c>
      <c r="D191" s="13">
        <v>0.5</v>
      </c>
      <c r="E191" s="13">
        <v>2.2999999999999998</v>
      </c>
      <c r="F191" s="13">
        <v>3</v>
      </c>
      <c r="G191" s="13">
        <v>35</v>
      </c>
      <c r="H191" s="13">
        <v>2.5</v>
      </c>
      <c r="I191" s="13">
        <v>3.5</v>
      </c>
      <c r="J191" s="13">
        <v>0.15</v>
      </c>
      <c r="K191" s="13">
        <v>0.02</v>
      </c>
      <c r="L191" s="13">
        <v>0.02</v>
      </c>
      <c r="M191" s="13">
        <v>1</v>
      </c>
    </row>
    <row r="192" spans="1:13" x14ac:dyDescent="0.25">
      <c r="A192" s="20" t="s">
        <v>26</v>
      </c>
      <c r="B192" s="19" t="s">
        <v>25</v>
      </c>
      <c r="C192" s="14" t="s">
        <v>24</v>
      </c>
      <c r="D192" s="13">
        <v>17.25</v>
      </c>
      <c r="E192" s="13">
        <v>13.88</v>
      </c>
      <c r="F192" s="13">
        <v>13.88</v>
      </c>
      <c r="G192" s="13">
        <v>250</v>
      </c>
      <c r="H192" s="13">
        <v>31.78</v>
      </c>
      <c r="I192" s="13">
        <v>26.09</v>
      </c>
      <c r="J192" s="13">
        <v>1.25</v>
      </c>
      <c r="K192" s="13">
        <v>0.09</v>
      </c>
      <c r="L192" s="13">
        <v>0.13</v>
      </c>
      <c r="M192" s="13">
        <v>0.44</v>
      </c>
    </row>
    <row r="193" spans="1:13" x14ac:dyDescent="0.25">
      <c r="A193" s="20" t="s">
        <v>23</v>
      </c>
      <c r="B193" s="19" t="s">
        <v>22</v>
      </c>
      <c r="C193" s="14">
        <v>200</v>
      </c>
      <c r="D193" s="13">
        <v>0.1</v>
      </c>
      <c r="E193" s="13">
        <v>0.03</v>
      </c>
      <c r="F193" s="13">
        <v>9.9</v>
      </c>
      <c r="G193" s="13">
        <v>35</v>
      </c>
      <c r="H193" s="13">
        <v>0.26</v>
      </c>
      <c r="I193" s="13">
        <v>0</v>
      </c>
      <c r="J193" s="13">
        <v>0.03</v>
      </c>
      <c r="K193" s="13">
        <v>0</v>
      </c>
      <c r="L193" s="13">
        <v>0</v>
      </c>
      <c r="M193" s="13">
        <v>0</v>
      </c>
    </row>
    <row r="194" spans="1:13" x14ac:dyDescent="0.25">
      <c r="A194" s="18"/>
      <c r="B194" s="15" t="s">
        <v>21</v>
      </c>
      <c r="C194" s="14">
        <v>60</v>
      </c>
      <c r="D194" s="13">
        <v>4.08</v>
      </c>
      <c r="E194" s="13">
        <v>0.72</v>
      </c>
      <c r="F194" s="13">
        <v>27.84</v>
      </c>
      <c r="G194" s="13">
        <v>129</v>
      </c>
      <c r="H194" s="13">
        <v>18</v>
      </c>
      <c r="I194" s="13">
        <v>27.6</v>
      </c>
      <c r="J194" s="13">
        <v>1.38</v>
      </c>
      <c r="K194" s="13">
        <v>0.1</v>
      </c>
      <c r="L194" s="13">
        <v>0.05</v>
      </c>
      <c r="M194" s="13">
        <v>0</v>
      </c>
    </row>
    <row r="195" spans="1:13" x14ac:dyDescent="0.25">
      <c r="A195" s="16"/>
      <c r="B195" s="15" t="s">
        <v>20</v>
      </c>
      <c r="C195" s="14">
        <v>50</v>
      </c>
      <c r="D195" s="17">
        <v>3.8</v>
      </c>
      <c r="E195" s="17">
        <v>0.45</v>
      </c>
      <c r="F195" s="17">
        <v>24.85</v>
      </c>
      <c r="G195" s="17">
        <v>113</v>
      </c>
      <c r="H195" s="17">
        <v>13</v>
      </c>
      <c r="I195" s="17">
        <v>17.5</v>
      </c>
      <c r="J195" s="17">
        <v>0.8</v>
      </c>
      <c r="K195" s="17">
        <v>0.08</v>
      </c>
      <c r="L195" s="17">
        <v>0.04</v>
      </c>
      <c r="M195" s="17">
        <v>0</v>
      </c>
    </row>
    <row r="196" spans="1:13" x14ac:dyDescent="0.25">
      <c r="A196" s="16"/>
      <c r="B196" s="15"/>
      <c r="C196" s="14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1:13" x14ac:dyDescent="0.25">
      <c r="A197" s="2" t="s">
        <v>19</v>
      </c>
      <c r="B197" s="2"/>
      <c r="C197" s="12"/>
      <c r="D197" s="11">
        <f>D188+D189+D190+D193+D194+D195+D196+D192</f>
        <v>42.629999999999995</v>
      </c>
      <c r="E197" s="11">
        <f>E188+E189+E190+E193+E194+E195+E196+E192</f>
        <v>23.98</v>
      </c>
      <c r="F197" s="11">
        <f>F188+F189+F190+F193+F194+F195+F196+F192</f>
        <v>166.82</v>
      </c>
      <c r="G197" s="11">
        <f>G188+G189+G190+G193+G194+G195+G196+G192</f>
        <v>1041.5</v>
      </c>
      <c r="H197" s="11">
        <f>H188+H189+H190+H193+H194+H195+H196+H192</f>
        <v>185.85</v>
      </c>
      <c r="I197" s="11">
        <f>I188+I189+I190+I193+I194+I195+I196+I192</f>
        <v>218.74</v>
      </c>
      <c r="J197" s="11">
        <f>J188+J189+J190+J193+J194+J195+J196+J192</f>
        <v>7.77</v>
      </c>
      <c r="K197" s="11">
        <f>K188+K189+K190+K193+K194+K195+K196+K192</f>
        <v>0.84999999999999987</v>
      </c>
      <c r="L197" s="11">
        <f>L188+L189+L190+L193+L194+L195+L196+L192</f>
        <v>0.54</v>
      </c>
      <c r="M197" s="11">
        <f>M188+M189+M190+M193+M194+M195+M196+M192</f>
        <v>39.94</v>
      </c>
    </row>
    <row r="198" spans="1:13" x14ac:dyDescent="0.25">
      <c r="A198" s="9" t="s">
        <v>18</v>
      </c>
      <c r="B198" s="9"/>
      <c r="C198" s="9"/>
      <c r="D198" s="10">
        <f>D186+D197</f>
        <v>63.109999999999992</v>
      </c>
      <c r="E198" s="10">
        <f>E186+E197</f>
        <v>45.459999999999994</v>
      </c>
      <c r="F198" s="10">
        <f>F186+F197</f>
        <v>245.82999999999998</v>
      </c>
      <c r="G198" s="10">
        <f>G186+G197</f>
        <v>1625.08</v>
      </c>
      <c r="H198" s="10">
        <f>H186+H197</f>
        <v>621.1</v>
      </c>
      <c r="I198" s="10">
        <f>I186+I197</f>
        <v>386.84000000000003</v>
      </c>
      <c r="J198" s="10">
        <f>J186+J197</f>
        <v>12.799999999999999</v>
      </c>
      <c r="K198" s="10">
        <f>K186+K197</f>
        <v>1.21</v>
      </c>
      <c r="L198" s="10">
        <f>L186+L197</f>
        <v>0.99</v>
      </c>
      <c r="M198" s="10">
        <f>M186+M197</f>
        <v>45.48</v>
      </c>
    </row>
    <row r="199" spans="1:13" x14ac:dyDescent="0.25">
      <c r="A199" s="9" t="s">
        <v>17</v>
      </c>
      <c r="B199" s="9"/>
      <c r="C199" s="9"/>
      <c r="D199" s="5">
        <f>D198*100/D216</f>
        <v>116.87037037037035</v>
      </c>
      <c r="E199" s="5">
        <f>E198*100/E216</f>
        <v>82.355072463768096</v>
      </c>
      <c r="F199" s="5">
        <f>F198*100/F216</f>
        <v>106.97563098346387</v>
      </c>
      <c r="G199" s="5">
        <f>G198*100/G216</f>
        <v>99.575980392156865</v>
      </c>
      <c r="H199" s="5">
        <f>H198*100/H216</f>
        <v>86.263888888888886</v>
      </c>
      <c r="I199" s="5">
        <f>I198*100/I216</f>
        <v>214.9111111111111</v>
      </c>
      <c r="J199" s="5">
        <f>J198*100/J216</f>
        <v>118.51851851851853</v>
      </c>
      <c r="K199" s="5">
        <f>K198*100/K216</f>
        <v>144.04761904761907</v>
      </c>
      <c r="L199" s="5">
        <f>L198*100/L216</f>
        <v>103.125</v>
      </c>
      <c r="M199" s="5">
        <f>M198*100/M216</f>
        <v>108.28571428571429</v>
      </c>
    </row>
    <row r="200" spans="1:13" x14ac:dyDescent="0.25">
      <c r="A200" s="8" t="s">
        <v>16</v>
      </c>
      <c r="B200" s="7"/>
      <c r="C200" s="6"/>
      <c r="D200" s="5">
        <f>(D120+D139+D158+D177+D198)/5*100/D216</f>
        <v>106.60740740740741</v>
      </c>
      <c r="E200" s="5">
        <f>(E120+E139+E158+E177+E198)/5*100/E216</f>
        <v>105.26449275362317</v>
      </c>
      <c r="F200" s="5">
        <f>(F120+F139+F158+F177+F198)/5*100/F216</f>
        <v>100.5953002610966</v>
      </c>
      <c r="G200" s="5">
        <f>(G120+G139+G158+G177+G198)/5*100/G216</f>
        <v>101.44767156862747</v>
      </c>
      <c r="H200" s="5">
        <f>(H120+H139+H158+H177+H198)/5*100/H216</f>
        <v>65.951388888888886</v>
      </c>
      <c r="I200" s="5">
        <f>(I120+I139+I158+I177+I198)/5*100/I216</f>
        <v>138.67777777777775</v>
      </c>
      <c r="J200" s="5">
        <f>(J120+J139+J158+J177+J198)/5*100/J216</f>
        <v>99.333333333333343</v>
      </c>
      <c r="K200" s="5">
        <f>(K120+K139+K158+K177+K198)/5*100/K216</f>
        <v>108.80952380952384</v>
      </c>
      <c r="L200" s="5">
        <f>(L120+L139+L158+L177+L198)/5*100/L216</f>
        <v>78.333333333333357</v>
      </c>
      <c r="M200" s="5">
        <f>(M120+M139+M158+M177+M198)/5*100/M216</f>
        <v>105.43333333333332</v>
      </c>
    </row>
    <row r="201" spans="1:13" x14ac:dyDescent="0.25">
      <c r="A201" s="3" t="s">
        <v>15</v>
      </c>
      <c r="B201" s="3"/>
      <c r="C201" s="2"/>
      <c r="D201" s="4">
        <f>D21*100/D216</f>
        <v>90.333333333333329</v>
      </c>
      <c r="E201" s="4">
        <f>E21*100/E216</f>
        <v>118.17028985507245</v>
      </c>
      <c r="F201" s="4">
        <f>F21*100/F216</f>
        <v>104.35596170583115</v>
      </c>
      <c r="G201" s="4">
        <f>G21*100/G216</f>
        <v>105.21200980392157</v>
      </c>
      <c r="H201" s="4">
        <f>H21*100/H216</f>
        <v>60.258333333333326</v>
      </c>
      <c r="I201" s="4">
        <f>I21*100/I216</f>
        <v>142.08333333333334</v>
      </c>
      <c r="J201" s="4">
        <f>J21*100/J216</f>
        <v>94.351851851851862</v>
      </c>
      <c r="K201" s="4">
        <f>K21*100/K216</f>
        <v>105.95238095238096</v>
      </c>
      <c r="L201" s="4">
        <f>L21*100/L216</f>
        <v>84.375</v>
      </c>
      <c r="M201" s="4">
        <f>M21*100/M216</f>
        <v>128.99999999999997</v>
      </c>
    </row>
    <row r="202" spans="1:13" x14ac:dyDescent="0.25">
      <c r="A202" s="3" t="s">
        <v>14</v>
      </c>
      <c r="B202" s="3"/>
      <c r="C202" s="2"/>
      <c r="D202" s="4">
        <f>D40*100/D216</f>
        <v>91.833333333333329</v>
      </c>
      <c r="E202" s="4">
        <f>E40*100/E216</f>
        <v>114.03985507246377</v>
      </c>
      <c r="F202" s="4">
        <f>F40*100/F216</f>
        <v>98.429068755439502</v>
      </c>
      <c r="G202" s="4">
        <f>G40*100/G216</f>
        <v>101.16911764705883</v>
      </c>
      <c r="H202" s="4">
        <f>H40*100/H216</f>
        <v>85.588888888888889</v>
      </c>
      <c r="I202" s="4">
        <f>I40*100/I216</f>
        <v>127.15555555555555</v>
      </c>
      <c r="J202" s="4">
        <f>J40*100/J216</f>
        <v>98.796296296296305</v>
      </c>
      <c r="K202" s="4">
        <f>K40*100/K216</f>
        <v>95.238095238095255</v>
      </c>
      <c r="L202" s="4">
        <f>L40*100/L216</f>
        <v>75</v>
      </c>
      <c r="M202" s="4">
        <f>M40*100/M216</f>
        <v>100.69047619047619</v>
      </c>
    </row>
    <row r="203" spans="1:13" x14ac:dyDescent="0.25">
      <c r="A203" s="3" t="s">
        <v>13</v>
      </c>
      <c r="B203" s="3"/>
      <c r="C203" s="2"/>
      <c r="D203" s="4">
        <f>D59*100/D216</f>
        <v>101.92592592592592</v>
      </c>
      <c r="E203" s="4">
        <f>E59*100/E216</f>
        <v>95.126811594202891</v>
      </c>
      <c r="F203" s="4">
        <f>F59*100/F216</f>
        <v>104.07310704960837</v>
      </c>
      <c r="G203" s="4">
        <f>G59*100/G216</f>
        <v>99.572916666666671</v>
      </c>
      <c r="H203" s="4">
        <f>H59*100/H216</f>
        <v>52.19861111111112</v>
      </c>
      <c r="I203" s="4">
        <f>I59*100/I216</f>
        <v>118.18888888888888</v>
      </c>
      <c r="J203" s="4">
        <f>J59*100/J216</f>
        <v>93.148148148148152</v>
      </c>
      <c r="K203" s="4">
        <f>K59*100/K216</f>
        <v>144.04761904761907</v>
      </c>
      <c r="L203" s="4">
        <f>L59*100/L216</f>
        <v>81.25</v>
      </c>
      <c r="M203" s="4">
        <f>M59*100/M216</f>
        <v>141.33333333333334</v>
      </c>
    </row>
    <row r="204" spans="1:13" x14ac:dyDescent="0.25">
      <c r="A204" s="3" t="s">
        <v>12</v>
      </c>
      <c r="B204" s="3"/>
      <c r="C204" s="2"/>
      <c r="D204" s="4">
        <f>D78*100/D216</f>
        <v>98.592592592592581</v>
      </c>
      <c r="E204" s="4">
        <f>E78*100/E216</f>
        <v>106.95652173913045</v>
      </c>
      <c r="F204" s="4">
        <f>F78*100/F216</f>
        <v>104.97389033942558</v>
      </c>
      <c r="G204" s="4">
        <f>G78*100/G216</f>
        <v>102.99387254901961</v>
      </c>
      <c r="H204" s="4">
        <f>H78*100/H216</f>
        <v>65.3888888888889</v>
      </c>
      <c r="I204" s="4">
        <f>I78*100/I216</f>
        <v>223.24444444444444</v>
      </c>
      <c r="J204" s="4">
        <f>J78*100/J216</f>
        <v>137.87037037037038</v>
      </c>
      <c r="K204" s="4">
        <f>K78*100/K216</f>
        <v>103.57142857142858</v>
      </c>
      <c r="L204" s="4">
        <f>L78*100/L216</f>
        <v>90.624999999999986</v>
      </c>
      <c r="M204" s="4">
        <f>M78*100/M216</f>
        <v>103.47619047619048</v>
      </c>
    </row>
    <row r="205" spans="1:13" x14ac:dyDescent="0.25">
      <c r="A205" s="3" t="s">
        <v>11</v>
      </c>
      <c r="B205" s="3"/>
      <c r="C205" s="2"/>
      <c r="D205" s="4">
        <f>D99*100/D216</f>
        <v>115.05555555555556</v>
      </c>
      <c r="E205" s="4">
        <f>E99*100/E216</f>
        <v>97.717391304347828</v>
      </c>
      <c r="F205" s="4">
        <f>F99*100/F216</f>
        <v>104.89556135770235</v>
      </c>
      <c r="G205" s="4">
        <f>G99*100/G216</f>
        <v>102.88541666666667</v>
      </c>
      <c r="H205" s="4">
        <f>H99*100/H216</f>
        <v>60.716666666666669</v>
      </c>
      <c r="I205" s="4">
        <f>I99*100/I216</f>
        <v>162.28333333333333</v>
      </c>
      <c r="J205" s="4">
        <f>J99*100/J216</f>
        <v>118.98148148148147</v>
      </c>
      <c r="K205" s="4">
        <f>K99*100/K216</f>
        <v>132.14285714285714</v>
      </c>
      <c r="L205" s="4">
        <f>L99*100/L216</f>
        <v>67.708333333333343</v>
      </c>
      <c r="M205" s="4">
        <f>M99*100/M216</f>
        <v>134.64285714285714</v>
      </c>
    </row>
    <row r="206" spans="1:13" x14ac:dyDescent="0.25">
      <c r="A206" s="3" t="s">
        <v>10</v>
      </c>
      <c r="B206" s="3"/>
      <c r="C206" s="2"/>
      <c r="D206" s="4">
        <f>D120*100/D216</f>
        <v>112.85185185185185</v>
      </c>
      <c r="E206" s="4">
        <f>E120*100/E216</f>
        <v>101.79347826086958</v>
      </c>
      <c r="F206" s="4">
        <f>F120*100/F216</f>
        <v>102.87641427328111</v>
      </c>
      <c r="G206" s="4">
        <f>G120*100/G216</f>
        <v>102.74203431372548</v>
      </c>
      <c r="H206" s="4">
        <f>H120*100/H216</f>
        <v>71.286111111111111</v>
      </c>
      <c r="I206" s="4">
        <f>I120*100/I216</f>
        <v>121.12222222222222</v>
      </c>
      <c r="J206" s="4">
        <f>J120*100/J216</f>
        <v>84.259259259259281</v>
      </c>
      <c r="K206" s="4">
        <f>K120*100/K216</f>
        <v>122.61904761904762</v>
      </c>
      <c r="L206" s="4">
        <f>L120*100/L216</f>
        <v>89.583333333333357</v>
      </c>
      <c r="M206" s="4">
        <f>M120*100/M216</f>
        <v>133.35714285714286</v>
      </c>
    </row>
    <row r="207" spans="1:13" x14ac:dyDescent="0.25">
      <c r="A207" s="3" t="s">
        <v>9</v>
      </c>
      <c r="B207" s="3"/>
      <c r="C207" s="2"/>
      <c r="D207" s="4">
        <f>D139*100/D216</f>
        <v>111.33333333333333</v>
      </c>
      <c r="E207" s="4">
        <f>E139*100/E216</f>
        <v>125.96014492753622</v>
      </c>
      <c r="F207" s="4">
        <f>F139*100/F216</f>
        <v>92.597911227154057</v>
      </c>
      <c r="G207" s="4">
        <f>G139*100/G216</f>
        <v>103.59375</v>
      </c>
      <c r="H207" s="4">
        <f>H139*100/H216</f>
        <v>55.959722222222226</v>
      </c>
      <c r="I207" s="4">
        <f>I139*100/I216</f>
        <v>133.57777777777778</v>
      </c>
      <c r="J207" s="4">
        <f>J139*100/J216</f>
        <v>121.66666666666669</v>
      </c>
      <c r="K207" s="4">
        <f>K139*100/K216</f>
        <v>86.904761904761926</v>
      </c>
      <c r="L207" s="4">
        <f>L139*100/L216</f>
        <v>73.958333333333343</v>
      </c>
      <c r="M207" s="4">
        <f>M139*100/M216</f>
        <v>114.35714285714286</v>
      </c>
    </row>
    <row r="208" spans="1:13" x14ac:dyDescent="0.25">
      <c r="A208" s="3" t="s">
        <v>8</v>
      </c>
      <c r="B208" s="3"/>
      <c r="C208" s="2"/>
      <c r="D208" s="4">
        <f>D158*100/D216</f>
        <v>101.87037037037037</v>
      </c>
      <c r="E208" s="4">
        <f>E158*100/E216</f>
        <v>110.70652173913045</v>
      </c>
      <c r="F208" s="4">
        <f>F158*100/F216</f>
        <v>93.990426457789383</v>
      </c>
      <c r="G208" s="4">
        <f>G158*100/G216</f>
        <v>98.822916666666671</v>
      </c>
      <c r="H208" s="4">
        <f>H158*100/H216</f>
        <v>67.365277777777777</v>
      </c>
      <c r="I208" s="4">
        <f>I158*100/I216</f>
        <v>104.56111111111109</v>
      </c>
      <c r="J208" s="4">
        <f>J158*100/J216</f>
        <v>78.425925925925924</v>
      </c>
      <c r="K208" s="4">
        <f>K158*100/K216</f>
        <v>101.19047619047622</v>
      </c>
      <c r="L208" s="4">
        <f>L158*100/L216</f>
        <v>56.25</v>
      </c>
      <c r="M208" s="4">
        <f>M158*100/M216</f>
        <v>124.92857142857143</v>
      </c>
    </row>
    <row r="209" spans="1:13" x14ac:dyDescent="0.25">
      <c r="A209" s="3" t="s">
        <v>7</v>
      </c>
      <c r="B209" s="3"/>
      <c r="C209" s="2"/>
      <c r="D209" s="4">
        <f>D177*100/D216</f>
        <v>90.111111111111114</v>
      </c>
      <c r="E209" s="4">
        <f>E177*100/E216</f>
        <v>105.50724637681157</v>
      </c>
      <c r="F209" s="4">
        <f>F177*100/F216</f>
        <v>106.5361183637946</v>
      </c>
      <c r="G209" s="4">
        <f>G177*100/G216</f>
        <v>102.50367647058823</v>
      </c>
      <c r="H209" s="4">
        <f>H177*100/H216</f>
        <v>48.881944444444457</v>
      </c>
      <c r="I209" s="4">
        <f>I177*100/I216</f>
        <v>119.21666666666667</v>
      </c>
      <c r="J209" s="4">
        <f>J177*100/J216</f>
        <v>93.796296296296291</v>
      </c>
      <c r="K209" s="4">
        <f>K177*100/K216</f>
        <v>89.28571428571432</v>
      </c>
      <c r="L209" s="4">
        <f>L177*100/L216</f>
        <v>68.749999999999986</v>
      </c>
      <c r="M209" s="4">
        <f>M177*100/M216</f>
        <v>46.238095238095234</v>
      </c>
    </row>
    <row r="210" spans="1:13" x14ac:dyDescent="0.25">
      <c r="A210" s="3" t="s">
        <v>6</v>
      </c>
      <c r="B210" s="3"/>
      <c r="C210" s="2"/>
      <c r="D210" s="4">
        <f>D198*100/D216</f>
        <v>116.87037037037035</v>
      </c>
      <c r="E210" s="4">
        <f>E198*100/E216</f>
        <v>82.355072463768096</v>
      </c>
      <c r="F210" s="4">
        <f>F198*100/F216</f>
        <v>106.97563098346387</v>
      </c>
      <c r="G210" s="4">
        <f>G198*100/G216</f>
        <v>99.575980392156865</v>
      </c>
      <c r="H210" s="4">
        <f>H198*100/H216</f>
        <v>86.263888888888886</v>
      </c>
      <c r="I210" s="4">
        <f>I198*100/I216</f>
        <v>214.9111111111111</v>
      </c>
      <c r="J210" s="4">
        <f>J198*100/J216</f>
        <v>118.51851851851853</v>
      </c>
      <c r="K210" s="4">
        <f>K198*100/K216</f>
        <v>144.04761904761907</v>
      </c>
      <c r="L210" s="4">
        <f>L198*100/L216</f>
        <v>103.125</v>
      </c>
      <c r="M210" s="4">
        <f>M198*100/M216</f>
        <v>108.28571428571429</v>
      </c>
    </row>
    <row r="211" spans="1:13" x14ac:dyDescent="0.25">
      <c r="A211" s="3" t="s">
        <v>5</v>
      </c>
      <c r="B211" s="3"/>
      <c r="C211" s="2"/>
      <c r="D211" s="4">
        <f>(D21+D40+D59+D78+D99)/5*100/D216</f>
        <v>99.548148148148144</v>
      </c>
      <c r="E211" s="4">
        <f>(E21+E40+E59+E78+E99)/5*100/E216</f>
        <v>106.40217391304348</v>
      </c>
      <c r="F211" s="4">
        <f>(F21+F40+F59+F78+F99)/5*100/F216</f>
        <v>103.34551784160138</v>
      </c>
      <c r="G211" s="4">
        <f>(G21+G40+G59+G78+G99)/5*100/G216</f>
        <v>102.36666666666667</v>
      </c>
      <c r="H211" s="4">
        <f>(H21+H40+H59+H78+H99)/5*100/H216</f>
        <v>64.830277777777766</v>
      </c>
      <c r="I211" s="4">
        <f>(I21+I40+I59+I78+I99)/5*100/I216</f>
        <v>154.59111111111113</v>
      </c>
      <c r="J211" s="4">
        <f>(J21+J40+J59+J78+J99)/5*100/J216</f>
        <v>108.62962962962962</v>
      </c>
      <c r="K211" s="4">
        <f>(K21+K40+K59+K78+K99)/5*100/K216</f>
        <v>116.1904761904762</v>
      </c>
      <c r="L211" s="4">
        <f>(L21+L40+L59+L78+L99)/5*100/L216</f>
        <v>79.791666666666657</v>
      </c>
      <c r="M211" s="4">
        <f>(M21+M40+M59+M78+M99)/5*100/M216</f>
        <v>121.82857142857144</v>
      </c>
    </row>
    <row r="212" spans="1:13" x14ac:dyDescent="0.25">
      <c r="A212" s="3" t="s">
        <v>4</v>
      </c>
      <c r="B212" s="3"/>
      <c r="C212" s="2"/>
      <c r="D212" s="4">
        <f>(D120+D139+D158+D177+D198)/5*100/D216</f>
        <v>106.60740740740741</v>
      </c>
      <c r="E212" s="4">
        <f>(E120+E139+E158+E177+E198)/5*100/E216</f>
        <v>105.26449275362317</v>
      </c>
      <c r="F212" s="4">
        <f>(F120+F139+F158+F177+F198)/5*100/F216</f>
        <v>100.5953002610966</v>
      </c>
      <c r="G212" s="4">
        <f>(G120+G139+G158+G177+G198)/5*100/G216</f>
        <v>101.44767156862747</v>
      </c>
      <c r="H212" s="4">
        <f>(H120+H139+H158+H177+H198)/5*100/H216</f>
        <v>65.951388888888886</v>
      </c>
      <c r="I212" s="4">
        <f>(I120+I139+I158+I177+I198)/5*100/I216</f>
        <v>138.67777777777775</v>
      </c>
      <c r="J212" s="4">
        <f>(J120+J139+J158+J177+J198)/5*100/J216</f>
        <v>99.333333333333343</v>
      </c>
      <c r="K212" s="4">
        <f>(K120+K139+K158+K177+K198)/5*100/K216</f>
        <v>108.80952380952384</v>
      </c>
      <c r="L212" s="4">
        <f>(L120+L139+L158+L177+L198)/5*100/L216</f>
        <v>78.333333333333357</v>
      </c>
      <c r="M212" s="4">
        <f>(M120+M139+M158+M177+M198)/5*100/M216</f>
        <v>105.43333333333332</v>
      </c>
    </row>
    <row r="213" spans="1:13" x14ac:dyDescent="0.25">
      <c r="A213" s="3" t="s">
        <v>3</v>
      </c>
      <c r="B213" s="3"/>
      <c r="C213" s="2"/>
      <c r="D213" s="4">
        <f>(D21+D40+D59+D78+D99+D120+D139+D158+D177+D198)/10*100/D216</f>
        <v>103.07777777777777</v>
      </c>
      <c r="E213" s="4">
        <f>(E21+E40+E59+E78+E99+E120+E139+E158+E177+E198)/10*100/E216</f>
        <v>105.83333333333333</v>
      </c>
      <c r="F213" s="4">
        <f>(F21+F40+F59+F78+F99+F120+F139+F158+F177+F198)/10*100/F216</f>
        <v>101.97040905134901</v>
      </c>
      <c r="G213" s="4">
        <f>(G21+G40+G59+G78+G99+G120+G139+G158+G177+G198)/10*100/G216</f>
        <v>101.90716911764706</v>
      </c>
      <c r="H213" s="4">
        <f>(H21+H40+H59+H78+H99+H120+H139+H158+H177+H198)/10*100/H216</f>
        <v>65.390833333333319</v>
      </c>
      <c r="I213" s="4">
        <f>(I21+I40+I59+I78+I99+I120+I139+I158+I177+I198)/10*100/I216</f>
        <v>146.63444444444448</v>
      </c>
      <c r="J213" s="4">
        <f>(J21+J40+J59+J78+J99+J120+J139+J158+J177+J198)/10*100/J216</f>
        <v>103.98148148148147</v>
      </c>
      <c r="K213" s="4">
        <f>(K21+K40+K59+K78+K99+K120+K139+K158+K177+K198)/10*100/K216</f>
        <v>112.50000000000001</v>
      </c>
      <c r="L213" s="4">
        <f>(L21+L40+L59+L78+L99+L120+L139+L158+L177+L198)/10*100/L216</f>
        <v>79.062500000000014</v>
      </c>
      <c r="M213" s="4">
        <f>(M21+M40+M59+M78+M99+M120+M139+M158+M177+M198)/10*100/M216</f>
        <v>113.63095238095241</v>
      </c>
    </row>
    <row r="214" spans="1:13" x14ac:dyDescent="0.25">
      <c r="A214" s="3" t="s">
        <v>2</v>
      </c>
      <c r="B214" s="3"/>
      <c r="C214" s="2"/>
      <c r="D214" s="1">
        <f>D216/60*25</f>
        <v>22.5</v>
      </c>
      <c r="E214" s="1">
        <f>E216/60*25</f>
        <v>23</v>
      </c>
      <c r="F214" s="1">
        <f>F216/60*25</f>
        <v>95.75</v>
      </c>
      <c r="G214" s="1">
        <f>G216/60*25</f>
        <v>680</v>
      </c>
      <c r="H214" s="1">
        <f>H216/60*25</f>
        <v>300</v>
      </c>
      <c r="I214" s="1">
        <f>I216/60*25</f>
        <v>75</v>
      </c>
      <c r="J214" s="1">
        <f>J216/60*25</f>
        <v>4.5</v>
      </c>
      <c r="K214" s="1">
        <f>K216/60*25</f>
        <v>0.34999999999999992</v>
      </c>
      <c r="L214" s="1">
        <f>L216/60*25</f>
        <v>0.4</v>
      </c>
      <c r="M214" s="1">
        <f>M216/60*25</f>
        <v>17.5</v>
      </c>
    </row>
    <row r="215" spans="1:13" x14ac:dyDescent="0.25">
      <c r="A215" s="3" t="s">
        <v>1</v>
      </c>
      <c r="B215" s="3"/>
      <c r="C215" s="2"/>
      <c r="D215" s="1">
        <f>D216/60*35</f>
        <v>31.5</v>
      </c>
      <c r="E215" s="1">
        <f>E216/60*35</f>
        <v>32.200000000000003</v>
      </c>
      <c r="F215" s="1">
        <f>F216/60*35</f>
        <v>134.05000000000001</v>
      </c>
      <c r="G215" s="1">
        <f>G216/60*35</f>
        <v>952</v>
      </c>
      <c r="H215" s="1">
        <f>H216/60*35</f>
        <v>420</v>
      </c>
      <c r="I215" s="1">
        <f>I216/60*35</f>
        <v>105</v>
      </c>
      <c r="J215" s="1">
        <f>J216/60*35</f>
        <v>6.3</v>
      </c>
      <c r="K215" s="1">
        <f>K216/60*35</f>
        <v>0.48999999999999988</v>
      </c>
      <c r="L215" s="1">
        <f>L216/60*35</f>
        <v>0.56000000000000005</v>
      </c>
      <c r="M215" s="1">
        <f>M216/60*35</f>
        <v>24.5</v>
      </c>
    </row>
    <row r="216" spans="1:13" x14ac:dyDescent="0.25">
      <c r="A216" s="3" t="s">
        <v>0</v>
      </c>
      <c r="B216" s="3"/>
      <c r="C216" s="2"/>
      <c r="D216" s="1">
        <f>D217/100*60</f>
        <v>54</v>
      </c>
      <c r="E216" s="1">
        <f>E217/100*60</f>
        <v>55.2</v>
      </c>
      <c r="F216" s="1">
        <f>F217/100*60</f>
        <v>229.8</v>
      </c>
      <c r="G216" s="1">
        <f>G217/100*60</f>
        <v>1632</v>
      </c>
      <c r="H216" s="1">
        <f>H217/100*60</f>
        <v>720</v>
      </c>
      <c r="I216" s="1">
        <f>I217/100*60</f>
        <v>180</v>
      </c>
      <c r="J216" s="1">
        <f>J217/100*60</f>
        <v>10.799999999999999</v>
      </c>
      <c r="K216" s="1">
        <f>K217/100*60</f>
        <v>0.83999999999999986</v>
      </c>
      <c r="L216" s="1">
        <f>L217/100*60</f>
        <v>0.96</v>
      </c>
      <c r="M216" s="1">
        <f>M217/100*60</f>
        <v>42</v>
      </c>
    </row>
    <row r="217" spans="1:13" x14ac:dyDescent="0.25">
      <c r="D217" s="1">
        <v>90</v>
      </c>
      <c r="E217" s="1">
        <v>92</v>
      </c>
      <c r="F217" s="1">
        <v>383</v>
      </c>
      <c r="G217" s="1">
        <v>2720</v>
      </c>
      <c r="H217" s="1">
        <v>1200</v>
      </c>
      <c r="I217" s="1">
        <v>300</v>
      </c>
      <c r="J217" s="1">
        <v>18</v>
      </c>
      <c r="K217" s="1">
        <v>1.4</v>
      </c>
      <c r="L217" s="1">
        <v>1.6</v>
      </c>
      <c r="M217" s="1">
        <v>70</v>
      </c>
    </row>
  </sheetData>
  <mergeCells count="96">
    <mergeCell ref="A5:M5"/>
    <mergeCell ref="A11:B11"/>
    <mergeCell ref="A12:M12"/>
    <mergeCell ref="A20:B20"/>
    <mergeCell ref="A21:C21"/>
    <mergeCell ref="A1:M1"/>
    <mergeCell ref="A2:A3"/>
    <mergeCell ref="B2:B3"/>
    <mergeCell ref="C2:C3"/>
    <mergeCell ref="D2:F2"/>
    <mergeCell ref="G2:G3"/>
    <mergeCell ref="H2:J2"/>
    <mergeCell ref="K2:M2"/>
    <mergeCell ref="A4:M4"/>
    <mergeCell ref="A39:B39"/>
    <mergeCell ref="A40:C40"/>
    <mergeCell ref="A41:C41"/>
    <mergeCell ref="A42:M42"/>
    <mergeCell ref="A43:M43"/>
    <mergeCell ref="A49:B49"/>
    <mergeCell ref="A77:B77"/>
    <mergeCell ref="A78:C78"/>
    <mergeCell ref="A79:C79"/>
    <mergeCell ref="A80:M80"/>
    <mergeCell ref="A50:M50"/>
    <mergeCell ref="A22:C22"/>
    <mergeCell ref="A23:M23"/>
    <mergeCell ref="A24:M24"/>
    <mergeCell ref="A30:B30"/>
    <mergeCell ref="A31:M31"/>
    <mergeCell ref="A110:M110"/>
    <mergeCell ref="A119:B119"/>
    <mergeCell ref="A81:M81"/>
    <mergeCell ref="A58:B58"/>
    <mergeCell ref="A59:C59"/>
    <mergeCell ref="A60:C60"/>
    <mergeCell ref="A61:M61"/>
    <mergeCell ref="A62:M62"/>
    <mergeCell ref="A68:B68"/>
    <mergeCell ref="A69:M69"/>
    <mergeCell ref="A120:C120"/>
    <mergeCell ref="A87:B87"/>
    <mergeCell ref="A88:M88"/>
    <mergeCell ref="A98:B98"/>
    <mergeCell ref="A99:C99"/>
    <mergeCell ref="A100:C100"/>
    <mergeCell ref="A101:C101"/>
    <mergeCell ref="A102:M102"/>
    <mergeCell ref="A103:M103"/>
    <mergeCell ref="A109:B109"/>
    <mergeCell ref="A138:B138"/>
    <mergeCell ref="A139:C139"/>
    <mergeCell ref="A140:C140"/>
    <mergeCell ref="A141:M141"/>
    <mergeCell ref="A142:M142"/>
    <mergeCell ref="A148:B148"/>
    <mergeCell ref="A176:B176"/>
    <mergeCell ref="A177:C177"/>
    <mergeCell ref="A178:C178"/>
    <mergeCell ref="A179:M179"/>
    <mergeCell ref="A149:M149"/>
    <mergeCell ref="A121:C121"/>
    <mergeCell ref="A122:M122"/>
    <mergeCell ref="A123:M123"/>
    <mergeCell ref="A129:B129"/>
    <mergeCell ref="A130:M130"/>
    <mergeCell ref="A204:C204"/>
    <mergeCell ref="A205:C205"/>
    <mergeCell ref="A180:M180"/>
    <mergeCell ref="A157:B157"/>
    <mergeCell ref="A158:C158"/>
    <mergeCell ref="A159:C159"/>
    <mergeCell ref="A160:M160"/>
    <mergeCell ref="A161:M161"/>
    <mergeCell ref="A167:B167"/>
    <mergeCell ref="A168:M168"/>
    <mergeCell ref="A206:C206"/>
    <mergeCell ref="A186:B186"/>
    <mergeCell ref="A187:M187"/>
    <mergeCell ref="A197:B197"/>
    <mergeCell ref="A198:C198"/>
    <mergeCell ref="A199:C199"/>
    <mergeCell ref="A200:C200"/>
    <mergeCell ref="A201:C201"/>
    <mergeCell ref="A202:C202"/>
    <mergeCell ref="A203:C203"/>
    <mergeCell ref="A213:C213"/>
    <mergeCell ref="A214:C214"/>
    <mergeCell ref="A215:C215"/>
    <mergeCell ref="A216:C216"/>
    <mergeCell ref="A207:C207"/>
    <mergeCell ref="A208:C208"/>
    <mergeCell ref="A209:C209"/>
    <mergeCell ref="A210:C210"/>
    <mergeCell ref="A211:C211"/>
    <mergeCell ref="A212:C212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завтрак+обед 5-11 классы 60%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</dc:creator>
  <cp:lastModifiedBy>nitro</cp:lastModifiedBy>
  <dcterms:created xsi:type="dcterms:W3CDTF">2023-09-04T05:43:02Z</dcterms:created>
  <dcterms:modified xsi:type="dcterms:W3CDTF">2023-09-04T05:43:58Z</dcterms:modified>
</cp:coreProperties>
</file>